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/Desktop/11-Risk/"/>
    </mc:Choice>
  </mc:AlternateContent>
  <xr:revisionPtr revIDLastSave="0" documentId="13_ncr:1_{88E9103B-6995-4D46-9AC5-51FFF6F3B055}" xr6:coauthVersionLast="46" xr6:coauthVersionMax="46" xr10:uidLastSave="{00000000-0000-0000-0000-000000000000}"/>
  <bookViews>
    <workbookView xWindow="0" yWindow="460" windowWidth="27440" windowHeight="16580" xr2:uid="{FC9B1D31-E5D4-4A0F-AD5E-BEFFC40B9523}"/>
  </bookViews>
  <sheets>
    <sheet name="Procjena rizika" sheetId="1" r:id="rId1"/>
    <sheet name="Varijable" sheetId="2" r:id="rId2"/>
  </sheets>
  <definedNames>
    <definedName name="ChYear">'Procjena rizika'!$BC$1</definedName>
    <definedName name="_xlnm.Print_Area" localSheetId="0">'Procjena rizika'!$C$1:$BD$49</definedName>
    <definedName name="_xlnm.Print_Titles" localSheetId="0">'Procjena rizika'!$3:$5</definedName>
    <definedName name="Z_06B192BC_6547_4278_9FE6_6F6B0CB40DE7_.wvu.Cols" localSheetId="0" hidden="1">'Procjena rizika'!#REF!,'Risk Assesement'!#REF!,'Risk Assesement'!#REF!</definedName>
    <definedName name="Z_06B192BC_6547_4278_9FE6_6F6B0CB40DE7_.wvu.FilterData" localSheetId="0" hidden="1">'Procjena rizika'!$A$6:$T$43</definedName>
    <definedName name="Z_1B79689D_4D1E_432A_92A7_055B17FFC324_.wvu.FilterData" localSheetId="0" hidden="1">'Procjena rizika'!$C$2:$S$43</definedName>
    <definedName name="Z_364D95EA_75E5_4D03_858D_8B17805FDE87_.wvu.Cols" localSheetId="0" hidden="1">'Procjena rizika'!#REF!,'Risk Assesement'!#REF!,'Risk Assesement'!#REF!,'Risk Assesement'!#REF!</definedName>
    <definedName name="Z_364D95EA_75E5_4D03_858D_8B17805FDE87_.wvu.FilterData" localSheetId="0" hidden="1">'Procjena rizika'!$A$6:$T$43</definedName>
    <definedName name="Z_364D95EA_75E5_4D03_858D_8B17805FDE87_.wvu.PrintArea" localSheetId="0" hidden="1">'Procjena rizika'!$A:$T</definedName>
    <definedName name="Z_695B3FFF_85BA_4D9A_A252_02A0B66CDA0E_.wvu.FilterData" localSheetId="0" hidden="1">'Procjena rizika'!$A$6:$S$43</definedName>
    <definedName name="Z_6A27681E_2B4D_462C_8269_2C582A601030_.wvu.FilterData" localSheetId="0" hidden="1">'Procjena rizika'!$C$2:$S$43</definedName>
    <definedName name="Z_858A7D10_7901_4EB5_B9A5_3A7AD6FBF534_.wvu.Cols" localSheetId="0" hidden="1">'Procjena rizika'!#REF!,'Risk Assesement'!#REF!,'Risk Assesement'!#REF!,'Risk Assesement'!#REF!,'Risk Assesement'!#REF!</definedName>
    <definedName name="Z_858A7D10_7901_4EB5_B9A5_3A7AD6FBF534_.wvu.FilterData" localSheetId="0" hidden="1">'Procjena rizika'!$A$6:$T$43</definedName>
    <definedName name="Z_858A7D10_7901_4EB5_B9A5_3A7AD6FBF534_.wvu.PrintArea" localSheetId="0" hidden="1">'Procjena rizika'!$A:$T</definedName>
    <definedName name="Z_858A7D10_7901_4EB5_B9A5_3A7AD6FBF534_.wvu.Rows" localSheetId="0" hidden="1">'Procjena rizika'!#REF!,'Risk Assesement'!$8:$8</definedName>
    <definedName name="Z_8C3C920F_2515_49C6_9967_D5C8F0680FE6_.wvu.Cols" localSheetId="0" hidden="1">'Procjena rizika'!#REF!,'Risk Assesement'!#REF!,'Risk Assesement'!#REF!</definedName>
    <definedName name="Z_8C3C920F_2515_49C6_9967_D5C8F0680FE6_.wvu.FilterData" localSheetId="0" hidden="1">'Procjena rizika'!$C$2:$S$43</definedName>
    <definedName name="Z_A447CDA0_C77F_49CA_B324_C83AABE5C915_.wvu.Cols" localSheetId="0" hidden="1">'Procjena rizika'!#REF!,'Risk Assesement'!#REF!,'Risk Assesement'!#REF!,'Risk Assesement'!#REF!</definedName>
    <definedName name="Z_A447CDA0_C77F_49CA_B324_C83AABE5C915_.wvu.FilterData" localSheetId="0" hidden="1">'Procjena rizika'!$A$6:$T$43</definedName>
    <definedName name="Z_A447CDA0_C77F_49CA_B324_C83AABE5C915_.wvu.PrintArea" localSheetId="0" hidden="1">'Procjena rizika'!$A:$T</definedName>
    <definedName name="Z_BB9E3037_8156_4108_9916_F8F5D4906A08_.wvu.FilterData" localSheetId="0" hidden="1">'Procjena rizika'!$A$6:$T$43</definedName>
    <definedName name="Z_D87A9FA0_358C_474C_A019_47BC1CD4611B_.wvu.FilterData" localSheetId="0" hidden="1">'Procjena rizika'!$C$2:$S$43</definedName>
    <definedName name="Z_FF4AEC50_B79B_4670_B992_2E71D2D27645_.wvu.Cols" localSheetId="0" hidden="1">'Procjena rizika'!#REF!,'Risk Assesement'!#REF!,'Risk Assesement'!#REF!</definedName>
    <definedName name="Z_FF4AEC50_B79B_4670_B992_2E71D2D27645_.wvu.FilterData" localSheetId="0" hidden="1">'Procjena rizika'!$C$2:$S$43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G43" i="1"/>
  <c r="D43" i="1" s="1"/>
  <c r="S43" i="1" s="1"/>
  <c r="E43" i="1"/>
  <c r="M42" i="1"/>
  <c r="E42" i="1" s="1"/>
  <c r="G42" i="1"/>
  <c r="D42" i="1"/>
  <c r="M41" i="1"/>
  <c r="G41" i="1"/>
  <c r="D41" i="1" s="1"/>
  <c r="S41" i="1" s="1"/>
  <c r="E41" i="1"/>
  <c r="M40" i="1"/>
  <c r="E40" i="1" s="1"/>
  <c r="G40" i="1"/>
  <c r="D40" i="1"/>
  <c r="S40" i="1" s="1"/>
  <c r="M38" i="1"/>
  <c r="G38" i="1"/>
  <c r="D38" i="1" s="1"/>
  <c r="S38" i="1" s="1"/>
  <c r="E38" i="1"/>
  <c r="M37" i="1"/>
  <c r="E37" i="1" s="1"/>
  <c r="G37" i="1"/>
  <c r="D37" i="1"/>
  <c r="M36" i="1"/>
  <c r="G36" i="1"/>
  <c r="D36" i="1" s="1"/>
  <c r="S36" i="1" s="1"/>
  <c r="E36" i="1"/>
  <c r="M35" i="1"/>
  <c r="E35" i="1" s="1"/>
  <c r="G35" i="1"/>
  <c r="D35" i="1"/>
  <c r="S35" i="1" s="1"/>
  <c r="M34" i="1"/>
  <c r="G34" i="1"/>
  <c r="D34" i="1" s="1"/>
  <c r="S34" i="1" s="1"/>
  <c r="E34" i="1"/>
  <c r="M33" i="1"/>
  <c r="E33" i="1" s="1"/>
  <c r="G33" i="1"/>
  <c r="D33" i="1"/>
  <c r="M32" i="1"/>
  <c r="G32" i="1"/>
  <c r="D32" i="1" s="1"/>
  <c r="S32" i="1" s="1"/>
  <c r="E32" i="1"/>
  <c r="M31" i="1"/>
  <c r="E31" i="1" s="1"/>
  <c r="G31" i="1"/>
  <c r="D31" i="1"/>
  <c r="S31" i="1" s="1"/>
  <c r="M30" i="1"/>
  <c r="G30" i="1"/>
  <c r="D30" i="1" s="1"/>
  <c r="S30" i="1" s="1"/>
  <c r="E30" i="1"/>
  <c r="M29" i="1"/>
  <c r="E29" i="1" s="1"/>
  <c r="G29" i="1"/>
  <c r="D29" i="1"/>
  <c r="M28" i="1"/>
  <c r="G28" i="1"/>
  <c r="D28" i="1" s="1"/>
  <c r="S28" i="1" s="1"/>
  <c r="E28" i="1"/>
  <c r="M27" i="1"/>
  <c r="E27" i="1" s="1"/>
  <c r="G27" i="1"/>
  <c r="D27" i="1"/>
  <c r="S27" i="1" s="1"/>
  <c r="M26" i="1"/>
  <c r="G26" i="1"/>
  <c r="D26" i="1" s="1"/>
  <c r="S26" i="1" s="1"/>
  <c r="E26" i="1"/>
  <c r="M24" i="1"/>
  <c r="E24" i="1" s="1"/>
  <c r="G24" i="1"/>
  <c r="D24" i="1"/>
  <c r="M23" i="1"/>
  <c r="G23" i="1"/>
  <c r="D23" i="1" s="1"/>
  <c r="S23" i="1" s="1"/>
  <c r="E23" i="1"/>
  <c r="M22" i="1"/>
  <c r="E22" i="1" s="1"/>
  <c r="G22" i="1"/>
  <c r="D22" i="1"/>
  <c r="S22" i="1" s="1"/>
  <c r="M21" i="1"/>
  <c r="G21" i="1"/>
  <c r="D21" i="1" s="1"/>
  <c r="S21" i="1" s="1"/>
  <c r="E21" i="1"/>
  <c r="M20" i="1"/>
  <c r="E20" i="1" s="1"/>
  <c r="G20" i="1"/>
  <c r="D20" i="1"/>
  <c r="M19" i="1"/>
  <c r="G19" i="1"/>
  <c r="D19" i="1" s="1"/>
  <c r="S19" i="1" s="1"/>
  <c r="E19" i="1"/>
  <c r="M18" i="1"/>
  <c r="E18" i="1" s="1"/>
  <c r="G18" i="1"/>
  <c r="D18" i="1"/>
  <c r="S18" i="1" s="1"/>
  <c r="M16" i="1"/>
  <c r="G16" i="1"/>
  <c r="D16" i="1" s="1"/>
  <c r="S16" i="1" s="1"/>
  <c r="E16" i="1"/>
  <c r="M15" i="1"/>
  <c r="E15" i="1" s="1"/>
  <c r="G15" i="1"/>
  <c r="D15" i="1"/>
  <c r="M14" i="1"/>
  <c r="G14" i="1"/>
  <c r="D14" i="1" s="1"/>
  <c r="S14" i="1" s="1"/>
  <c r="E14" i="1"/>
  <c r="M13" i="1"/>
  <c r="E13" i="1" s="1"/>
  <c r="G13" i="1"/>
  <c r="D13" i="1"/>
  <c r="S13" i="1" s="1"/>
  <c r="M12" i="1"/>
  <c r="G12" i="1"/>
  <c r="D12" i="1" s="1"/>
  <c r="S12" i="1" s="1"/>
  <c r="E12" i="1"/>
  <c r="M11" i="1"/>
  <c r="E11" i="1" s="1"/>
  <c r="G11" i="1"/>
  <c r="D11" i="1"/>
  <c r="M10" i="1"/>
  <c r="G10" i="1"/>
  <c r="D10" i="1" s="1"/>
  <c r="S10" i="1" s="1"/>
  <c r="E10" i="1"/>
  <c r="M9" i="1"/>
  <c r="E9" i="1" s="1"/>
  <c r="G9" i="1"/>
  <c r="D9" i="1"/>
  <c r="S9" i="1" s="1"/>
  <c r="M8" i="1"/>
  <c r="G8" i="1"/>
  <c r="D8" i="1" s="1"/>
  <c r="S8" i="1" s="1"/>
  <c r="E8" i="1"/>
  <c r="M7" i="1"/>
  <c r="E7" i="1" s="1"/>
  <c r="G7" i="1"/>
  <c r="D7" i="1"/>
  <c r="T9" i="1" l="1"/>
  <c r="F9" i="1"/>
  <c r="T13" i="1"/>
  <c r="F13" i="1"/>
  <c r="T18" i="1"/>
  <c r="F18" i="1"/>
  <c r="T23" i="1"/>
  <c r="F23" i="1"/>
  <c r="T27" i="1"/>
  <c r="F27" i="1"/>
  <c r="T28" i="1"/>
  <c r="F28" i="1"/>
  <c r="T31" i="1"/>
  <c r="F31" i="1"/>
  <c r="T32" i="1"/>
  <c r="F32" i="1"/>
  <c r="T35" i="1"/>
  <c r="F35" i="1"/>
  <c r="T36" i="1"/>
  <c r="F36" i="1"/>
  <c r="T40" i="1"/>
  <c r="F40" i="1"/>
  <c r="T41" i="1"/>
  <c r="F41" i="1"/>
  <c r="T14" i="1"/>
  <c r="F14" i="1"/>
  <c r="T19" i="1"/>
  <c r="F19" i="1"/>
  <c r="T8" i="1"/>
  <c r="F8" i="1"/>
  <c r="S11" i="1"/>
  <c r="T16" i="1"/>
  <c r="F16" i="1"/>
  <c r="S20" i="1"/>
  <c r="T26" i="1"/>
  <c r="F26" i="1"/>
  <c r="S29" i="1"/>
  <c r="T34" i="1"/>
  <c r="F34" i="1"/>
  <c r="S37" i="1"/>
  <c r="T43" i="1"/>
  <c r="F43" i="1"/>
  <c r="T10" i="1"/>
  <c r="F10" i="1"/>
  <c r="T22" i="1"/>
  <c r="F22" i="1"/>
  <c r="S7" i="1"/>
  <c r="T12" i="1"/>
  <c r="F12" i="1"/>
  <c r="S15" i="1"/>
  <c r="T21" i="1"/>
  <c r="F21" i="1"/>
  <c r="S24" i="1"/>
  <c r="T30" i="1"/>
  <c r="F30" i="1"/>
  <c r="S33" i="1"/>
  <c r="T38" i="1"/>
  <c r="F38" i="1"/>
  <c r="S42" i="1"/>
  <c r="T24" i="1" l="1"/>
  <c r="F24" i="1"/>
  <c r="T37" i="1"/>
  <c r="F37" i="1"/>
  <c r="T11" i="1"/>
  <c r="F11" i="1"/>
  <c r="T33" i="1"/>
  <c r="F33" i="1"/>
  <c r="F42" i="1"/>
  <c r="T42" i="1"/>
  <c r="T7" i="1"/>
  <c r="F7" i="1"/>
  <c r="T15" i="1"/>
  <c r="F15" i="1"/>
  <c r="T20" i="1"/>
  <c r="F20" i="1"/>
  <c r="T29" i="1"/>
  <c r="F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HAROUT_GH</author>
    <author>GAYANE</author>
  </authors>
  <commentList>
    <comment ref="H4" authorId="0" shapeId="0" xr:uid="{E18D3DBE-AA82-43F4-9107-74A5CFAC2943}">
      <text>
        <r>
          <rPr>
            <b/>
            <sz val="10"/>
            <color rgb="FF000000"/>
            <rFont val="Calibri"/>
            <family val="2"/>
          </rPr>
          <t xml:space="preserve">How important is the role of this operation in the exercise of the Central Bank's responsibilities?
</t>
        </r>
        <r>
          <rPr>
            <b/>
            <sz val="10"/>
            <color rgb="FF000000"/>
            <rFont val="Calibri"/>
            <family val="2"/>
          </rPr>
          <t xml:space="preserve">If critical and of strategic importance: 4,
</t>
        </r>
        <r>
          <rPr>
            <b/>
            <sz val="10"/>
            <color rgb="FF000000"/>
            <rFont val="Calibri"/>
            <family val="2"/>
          </rPr>
          <t xml:space="preserve">If critical and important: 3,
</t>
        </r>
        <r>
          <rPr>
            <b/>
            <sz val="10"/>
            <color rgb="FF000000"/>
            <rFont val="Calibri"/>
            <family val="2"/>
          </rPr>
          <t xml:space="preserve">If not critical but important: 2,
</t>
        </r>
        <r>
          <rPr>
            <b/>
            <sz val="10"/>
            <color rgb="FF000000"/>
            <rFont val="Calibri"/>
            <family val="2"/>
          </rPr>
          <t>If not critical and not important: 1.</t>
        </r>
        <r>
          <rPr>
            <sz val="10"/>
            <color rgb="FF000000"/>
            <rFont val="Calibri"/>
            <family val="2"/>
          </rPr>
          <t>.</t>
        </r>
      </text>
    </comment>
    <comment ref="I4" authorId="0" shapeId="0" xr:uid="{2D1449BB-6F5B-4BB1-BCC1-44E1C4F31D77}">
      <text>
        <r>
          <rPr>
            <b/>
            <sz val="10"/>
            <color rgb="FF000000"/>
            <rFont val="Calibri"/>
            <family val="2"/>
          </rPr>
          <t xml:space="preserve">How errors, losses, shortcomings, or disclosure of malpractice in the context of this operation can impact your colleagues, government agencies, international organizations, and public opinion?
</t>
        </r>
        <r>
          <rPr>
            <sz val="10"/>
            <color rgb="FF000000"/>
            <rFont val="Calibri"/>
            <family val="2"/>
          </rPr>
          <t xml:space="preserve">If the authority (reputation) may be compromised by public opinion: 4,
</t>
        </r>
        <r>
          <rPr>
            <sz val="10"/>
            <color rgb="FF000000"/>
            <rFont val="Calibri"/>
            <family val="2"/>
          </rPr>
          <t xml:space="preserve">If the authority (reputation) may be exposed to jeopardy in the eyes of partners (mainly abroad): 3,
</t>
        </r>
        <r>
          <rPr>
            <sz val="10"/>
            <color rgb="FF000000"/>
            <rFont val="Calibri"/>
            <family val="2"/>
          </rPr>
          <t xml:space="preserve">If the authority (reputation) may be endangered for the stakeholders: 2,
</t>
        </r>
        <r>
          <rPr>
            <sz val="10"/>
            <color rgb="FF000000"/>
            <rFont val="Calibri"/>
            <family val="2"/>
          </rPr>
          <t>If there is no impact on the authirity (reputation): 1</t>
        </r>
      </text>
    </comment>
    <comment ref="J4" authorId="0" shapeId="0" xr:uid="{4EE93ADB-1ABF-4FF5-8950-EC7BF298C0D6}">
      <text>
        <r>
          <rPr>
            <b/>
            <sz val="10"/>
            <color rgb="FF000000"/>
            <rFont val="Calibri"/>
            <family val="2"/>
          </rPr>
          <t xml:space="preserve">Considering maximum potential damage resulting from an error/loss/omission as in all likelihood reflecting intentional acknowledgement of violations (consequence related to compliance).
</t>
        </r>
        <r>
          <rPr>
            <sz val="10"/>
            <color rgb="FF000000"/>
            <rFont val="Calibri"/>
            <family val="2"/>
          </rPr>
          <t xml:space="preserve">If the error/loss/ omission lead to breach of the rules: 4,
</t>
        </r>
        <r>
          <rPr>
            <sz val="10"/>
            <color rgb="FF000000"/>
            <rFont val="Calibri"/>
            <family val="2"/>
          </rPr>
          <t xml:space="preserve">If the error/loss/ omission result in contractual violations: 3,
</t>
        </r>
        <r>
          <rPr>
            <sz val="10"/>
            <color rgb="FF000000"/>
            <rFont val="Calibri"/>
            <family val="2"/>
          </rPr>
          <t xml:space="preserve">If the error/loss/omisdsion results in breach of internal regulations: 2,
</t>
        </r>
        <r>
          <rPr>
            <sz val="10"/>
            <color rgb="FF000000"/>
            <rFont val="Calibri"/>
            <family val="2"/>
          </rPr>
          <t xml:space="preserve">If the error/misconduct/omission does not amount to violation of the rules and regulations: 1.
</t>
        </r>
      </text>
    </comment>
    <comment ref="K4" authorId="0" shapeId="0" xr:uid="{74E3C851-A11B-4ABB-A581-EFF83A2A5DDC}">
      <text>
        <r>
          <rPr>
            <b/>
            <sz val="10"/>
            <color rgb="FF000000"/>
            <rFont val="Calibri"/>
            <family val="2"/>
          </rPr>
          <t xml:space="preserve">Potential financial losses and damages may occur in the process of transactions. 
</t>
        </r>
        <r>
          <rPr>
            <sz val="10"/>
            <color rgb="FF000000"/>
            <rFont val="Calibri"/>
            <family val="2"/>
          </rPr>
          <t xml:space="preserve">If a financial loss is likely to occur in the process of performing operations relating to the core business: 4,
</t>
        </r>
        <r>
          <rPr>
            <sz val="10"/>
            <color rgb="FF000000"/>
            <rFont val="Calibri"/>
            <family val="2"/>
          </rPr>
          <t xml:space="preserve">If a possible financial loss is expected to directly affect the regular business activity of the companies in the process of performing their tasks: 3,
</t>
        </r>
        <r>
          <rPr>
            <sz val="10"/>
            <color rgb="FF000000"/>
            <rFont val="Calibri"/>
            <family val="2"/>
          </rPr>
          <t xml:space="preserve">If a financial loss is likely to occur in the course of executing processes related to this process or operation: 2,
</t>
        </r>
        <r>
          <rPr>
            <sz val="10"/>
            <color rgb="FF000000"/>
            <rFont val="Calibri"/>
            <family val="2"/>
          </rPr>
          <t xml:space="preserve">If this process may cause a financial loss: 1. </t>
        </r>
        <r>
          <rPr>
            <sz val="8"/>
            <color rgb="FF000000"/>
            <rFont val="Arial LatRus"/>
            <family val="2"/>
          </rPr>
          <t xml:space="preserve"> </t>
        </r>
      </text>
    </comment>
    <comment ref="L4" authorId="1" shapeId="0" xr:uid="{ED67255A-B429-4A3C-8F2D-A0342E5F34E3}">
      <text>
        <r>
          <rPr>
            <b/>
            <sz val="10"/>
            <color rgb="FF000000"/>
            <rFont val="Calibri"/>
            <family val="2"/>
          </rPr>
          <t xml:space="preserve">Especially important is the criticality of this domain, whcih relies on unrelated factors, including its dependence on other industries.   
</t>
        </r>
        <r>
          <rPr>
            <sz val="10"/>
            <color rgb="FF000000"/>
            <rFont val="Calibri"/>
            <family val="2"/>
          </rPr>
          <t xml:space="preserve">If performance of this operation is entirely dependent on external factors: 4,
</t>
        </r>
        <r>
          <rPr>
            <sz val="10"/>
            <color rgb="FF000000"/>
            <rFont val="Calibri"/>
            <family val="2"/>
          </rPr>
          <t xml:space="preserve">If performance of this operation depends to a significant extent on external factors: 3,
</t>
        </r>
        <r>
          <rPr>
            <sz val="10"/>
            <color rgb="FF000000"/>
            <rFont val="Calibri"/>
            <family val="2"/>
          </rPr>
          <t xml:space="preserve">If performance of this operation only slightly depends on external factors: 2,
</t>
        </r>
        <r>
          <rPr>
            <sz val="10"/>
            <color rgb="FF000000"/>
            <rFont val="Calibri"/>
            <family val="2"/>
          </rPr>
          <t>If perfromance of this operation does not depend on external factors: 1.</t>
        </r>
        <r>
          <rPr>
            <sz val="8"/>
            <color rgb="FF000000"/>
            <rFont val="Arial Armenian"/>
            <family val="2"/>
          </rPr>
          <t xml:space="preserve">  
</t>
        </r>
      </text>
    </comment>
    <comment ref="N4" authorId="0" shapeId="0" xr:uid="{A9ABF791-8DE3-4B5F-BF4A-68264AD24390}">
      <text>
        <r>
          <rPr>
            <b/>
            <sz val="10"/>
            <color rgb="FF000000"/>
            <rFont val="Calibri"/>
            <family val="2"/>
          </rPr>
          <t xml:space="preserve">Whether the availability and effectiveness of internal control (IC) is also considered. 
</t>
        </r>
        <r>
          <rPr>
            <sz val="10"/>
            <color rgb="FF000000"/>
            <rFont val="Calibri"/>
            <family val="2"/>
          </rPr>
          <t xml:space="preserve">If there are no (fully) established (formalized) IC requirements, or no internal audit review has been undertaken: 4,
</t>
        </r>
        <r>
          <rPr>
            <sz val="10"/>
            <color rgb="FF000000"/>
            <rFont val="Calibri"/>
            <family val="2"/>
          </rPr>
          <t xml:space="preserve">If there are no clearly established IC requirements, but there are some non-formalized IC rules: 3,
</t>
        </r>
        <r>
          <rPr>
            <sz val="10"/>
            <color rgb="FF000000"/>
            <rFont val="Calibri"/>
            <family val="2"/>
          </rPr>
          <t xml:space="preserve">If IC requirements are laid down, although the system is not fully integrated: 2,
</t>
        </r>
        <r>
          <rPr>
            <sz val="10"/>
            <color rgb="FF000000"/>
            <rFont val="Calibri"/>
            <family val="2"/>
          </rPr>
          <t>If reliable and clearly defined IC requirements are in place and complied with: 1..</t>
        </r>
      </text>
    </comment>
    <comment ref="O4" authorId="0" shapeId="0" xr:uid="{063A33E0-4436-4AFE-A8BF-1968B8538C85}">
      <text>
        <r>
          <rPr>
            <b/>
            <sz val="10"/>
            <color rgb="FF000000"/>
            <rFont val="Calibri"/>
            <family val="2"/>
          </rPr>
          <t xml:space="preserve">Considering the type of errors, their specific weight and measures taken. 
</t>
        </r>
        <r>
          <rPr>
            <sz val="10"/>
            <color rgb="FF000000"/>
            <rFont val="Calibri"/>
            <family val="2"/>
          </rPr>
          <t xml:space="preserve">Errors were not discovered during the control activities in respect of this operation, but they were identified as a result of circumventing the established internal control mechanisms (ICM) or through failure to revise the internal audit policy: 4,
</t>
        </r>
        <r>
          <rPr>
            <sz val="10"/>
            <color rgb="FF000000"/>
            <rFont val="Calibri"/>
            <family val="2"/>
          </rPr>
          <t xml:space="preserve">Errors, irregularities not provided for by the ICM: 3,
</t>
        </r>
        <r>
          <rPr>
            <sz val="10"/>
            <color rgb="FF000000"/>
            <rFont val="Calibri"/>
            <family val="2"/>
          </rPr>
          <t xml:space="preserve">Errors overlooked due to deficiencies in the ICM, but discovered during the operation: 2,
</t>
        </r>
        <r>
          <rPr>
            <sz val="10"/>
            <color rgb="FF000000"/>
            <rFont val="Calibri"/>
            <family val="2"/>
          </rPr>
          <t>Errors (blunders), caused by carelessness and negligence, which for their correction require the accurately described mechanisms: 1.</t>
        </r>
        <r>
          <rPr>
            <sz val="10"/>
            <color rgb="FFFF0000"/>
            <rFont val="Calibri"/>
            <family val="2"/>
          </rPr>
          <t xml:space="preserve"> </t>
        </r>
      </text>
    </comment>
    <comment ref="P4" authorId="0" shapeId="0" xr:uid="{C42DE755-44FE-4E66-9BC5-E43680862A01}">
      <text>
        <r>
          <rPr>
            <b/>
            <sz val="10"/>
            <color rgb="FF000000"/>
            <rFont val="Calibri"/>
            <family val="2"/>
          </rPr>
          <t xml:space="preserve">Both the duration of activity of this business area and the auditors’ value judgement on the quality of this domain, including the unchecked delay of work, mechanics and </t>
        </r>
        <r>
          <rPr>
            <b/>
            <sz val="10"/>
            <color rgb="FF000000"/>
            <rFont val="Arial Armenian"/>
          </rPr>
          <t>frequency</t>
        </r>
        <r>
          <rPr>
            <b/>
            <sz val="10"/>
            <color rgb="FF000000"/>
            <rFont val="Calibri"/>
            <family val="2"/>
          </rPr>
          <t xml:space="preserve"> of changes, turnover of human resources, etc., are all taken into account.
</t>
        </r>
        <r>
          <rPr>
            <sz val="10"/>
            <color rgb="FF000000"/>
            <rFont val="Calibri"/>
            <family val="2"/>
          </rPr>
          <t xml:space="preserve">If the process is in the making and changes occur continuously (new knowledge, key staff, managers, functional and/or IT-systems), which often lead to errors: 4,
</t>
        </r>
        <r>
          <rPr>
            <sz val="10"/>
            <color rgb="FF000000"/>
            <rFont val="Calibri"/>
            <family val="2"/>
          </rPr>
          <t xml:space="preserve">If the process involves changes (interventions), which occur frequently (but not continuously), and thus affect the continuity of performance: 3,
</t>
        </r>
        <r>
          <rPr>
            <sz val="10"/>
            <color rgb="FF000000"/>
            <rFont val="Calibri"/>
            <family val="2"/>
          </rPr>
          <t xml:space="preserve">If the activity domain has established itself, and the changes occur rarely, from time to time, problems in performance arise: 2,
</t>
        </r>
        <r>
          <rPr>
            <sz val="10"/>
            <color rgb="FF000000"/>
            <rFont val="Calibri"/>
            <family val="2"/>
          </rPr>
          <t>If the domain has established itself, changes are not expected and do not occur, as well as there are almost no performance-related problems: 1.</t>
        </r>
      </text>
    </comment>
    <comment ref="Q4" authorId="0" shapeId="0" xr:uid="{73AAC709-5E4E-4226-8549-C10F7EC045A8}">
      <text>
        <r>
          <rPr>
            <b/>
            <sz val="10"/>
            <color rgb="FF000000"/>
            <rFont val="Calibri"/>
            <family val="2"/>
          </rPr>
          <t xml:space="preserve">Both the duration of this activity domain, and the auditors’ value judgement on the performance quality of this domain, including the unchecked delay of work, the mechanisms </t>
        </r>
        <r>
          <rPr>
            <b/>
            <sz val="10"/>
            <color rgb="FF000000"/>
            <rFont val="Arial Armenian"/>
          </rPr>
          <t>and frequency</t>
        </r>
        <r>
          <rPr>
            <sz val="10"/>
            <color rgb="FF000000"/>
            <rFont val="Arial Armenian"/>
          </rPr>
          <t xml:space="preserve"> </t>
        </r>
        <r>
          <rPr>
            <b/>
            <sz val="10"/>
            <color rgb="FF000000"/>
            <rFont val="Calibri"/>
            <family val="2"/>
          </rPr>
          <t xml:space="preserve">of changes, the turnover of human resources, etc. are all taken into account.
</t>
        </r>
        <r>
          <rPr>
            <sz val="10"/>
            <color rgb="FF000000"/>
            <rFont val="Calibri"/>
            <family val="2"/>
          </rPr>
          <t xml:space="preserve">if there are no documentary regulations for the operations, but there are clearly defined business controls: 4,
</t>
        </r>
        <r>
          <rPr>
            <sz val="10"/>
            <color rgb="FF000000"/>
            <rFont val="Calibri"/>
            <family val="2"/>
          </rPr>
          <t xml:space="preserve">if regulatory documents are in place, but the current procedures are not up to date: 3,
</t>
        </r>
        <r>
          <rPr>
            <sz val="10"/>
            <color rgb="FF000000"/>
            <rFont val="Calibri"/>
            <family val="2"/>
          </rPr>
          <t xml:space="preserve">if regulatory documents are in the process of preparation (development), but clearly specified procedures are available: 2,
</t>
        </r>
        <r>
          <rPr>
            <sz val="10"/>
            <color rgb="FF000000"/>
            <rFont val="Calibri"/>
            <family val="2"/>
          </rPr>
          <t>If there are regulatory documents required for performance control: 1.</t>
        </r>
      </text>
    </comment>
    <comment ref="R4" authorId="0" shapeId="0" xr:uid="{5889E3F2-BCBC-4C9F-9E14-B8A5B01F4C2E}">
      <text>
        <r>
          <rPr>
            <b/>
            <sz val="10"/>
            <color rgb="FF000000"/>
            <rFont val="Calibri"/>
            <family val="2"/>
          </rPr>
          <t xml:space="preserve">Considering the reliance on individuals (key staff members) to perform the operation.
</t>
        </r>
        <r>
          <rPr>
            <sz val="10"/>
            <color rgb="FF000000"/>
            <rFont val="Calibri"/>
            <family val="2"/>
          </rPr>
          <t xml:space="preserve">If the process is highly significant and its execution depends on specific individuals: 4,
</t>
        </r>
        <r>
          <rPr>
            <sz val="10"/>
            <color rgb="FF000000"/>
            <rFont val="Calibri"/>
            <family val="2"/>
          </rPr>
          <t xml:space="preserve">If the process is not very significant and it depends on specific individuals: 3,
</t>
        </r>
        <r>
          <rPr>
            <sz val="10"/>
            <color rgb="FF000000"/>
            <rFont val="Calibri"/>
            <family val="2"/>
          </rPr>
          <t xml:space="preserve">If the process is very important, but its execution does not require involvment of specific individuals: 2,
</t>
        </r>
        <r>
          <rPr>
            <sz val="10"/>
            <color rgb="FF000000"/>
            <rFont val="Calibri"/>
            <family val="2"/>
          </rPr>
          <t>If the process is not significant and does not require involvment of specific individuals: 1.</t>
        </r>
      </text>
    </comment>
    <comment ref="C37" authorId="1" shapeId="0" xr:uid="{0933594B-AC4E-4434-86BD-C42E48E980E3}">
      <text>
        <r>
          <rPr>
            <b/>
            <sz val="8"/>
            <color indexed="81"/>
            <rFont val="Tahoma"/>
            <family val="2"/>
          </rPr>
          <t xml:space="preserve">GAYANE: </t>
        </r>
        <r>
          <rPr>
            <b/>
            <sz val="8"/>
            <color indexed="81"/>
            <rFont val="Arial Armenian"/>
            <family val="2"/>
          </rPr>
          <t xml:space="preserve">Ï³ñáÕáõÃÛáõÝÝ»ñÇ Ï³é³í³ñáõÙÁ ÷áË³ñÇÝí»É ¿ </t>
        </r>
        <r>
          <rPr>
            <b/>
            <i/>
            <sz val="8"/>
            <color indexed="81"/>
            <rFont val="Arial Armenian"/>
            <family val="2"/>
          </rPr>
          <t>ýÇ½ÇÏ³Ï³Ý ÙÇç³í³ÛñÇ Ï³é³í³ñáõÙ</t>
        </r>
        <r>
          <rPr>
            <b/>
            <sz val="8"/>
            <color indexed="81"/>
            <rFont val="Arial Armenian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1" shapeId="0" xr:uid="{531FAD38-FDBC-49CD-BDF6-1AD02A85CCBD}">
      <text>
        <r>
          <rPr>
            <b/>
            <sz val="8"/>
            <color rgb="FF000000"/>
            <rFont val="Tahoma"/>
            <family val="2"/>
          </rPr>
          <t xml:space="preserve">GAYANE: </t>
        </r>
        <r>
          <rPr>
            <b/>
            <sz val="8"/>
            <color rgb="FF000000"/>
            <rFont val="Arial Armenian"/>
            <family val="2"/>
          </rPr>
          <t xml:space="preserve">²ÝÏ³Ë ³áõ¹ÇïÇ ³å³ÑáíÙ³Ý </t>
        </r>
        <r>
          <rPr>
            <b/>
            <sz val="8"/>
            <color rgb="FF000000"/>
            <rFont val="Tahoma"/>
            <family val="2"/>
          </rPr>
          <t>÷</t>
        </r>
        <r>
          <rPr>
            <b/>
            <sz val="8"/>
            <color rgb="FF000000"/>
            <rFont val="Arial Armenian"/>
            <family val="2"/>
          </rPr>
          <t xml:space="preserve">áË³ñÇÝ»É 
</t>
        </r>
        <r>
          <rPr>
            <b/>
            <i/>
            <sz val="8"/>
            <color rgb="FF000000"/>
            <rFont val="Arial Armenian"/>
            <family val="2"/>
          </rPr>
          <t>îî Ï³é³í³ñÙ³Ý ³å³ÑáíáõÙ</t>
        </r>
        <r>
          <rPr>
            <sz val="8"/>
            <color rgb="FF000000"/>
            <rFont val="Arial Armenian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<sst xmlns="http://schemas.openxmlformats.org/spreadsheetml/2006/main">
  <si>
    <r>
      <rPr>
        <sz val="9"/>
        <rFont val="Calibri"/>
        <family val="2"/>
        <scheme val="minor"/>
      </rPr>
      <t xml:space="preserve">Odgovorite na svako pitanje odabirom broja u rasponu 1 – 4 </t>
    </r>
    <r>
      <rPr>
        <i/>
        <sz val="9"/>
        <color rgb="FF000000"/>
        <rFont val="Calibri"/>
        <family val="2"/>
        <scheme val="minor"/>
      </rPr>
      <t>(1 – nije važno, 4 – vrlo je važno)</t>
    </r>
  </si>
  <si>
    <r>
      <t>Inherentni rizik 
(V, S, N)</t>
    </r>
  </si>
  <si>
    <r>
      <t>Unutarnja kontrola (V, S, N)</t>
    </r>
  </si>
  <si>
    <r>
      <t>Rezidualni rizik 
(V, S, N)</t>
    </r>
  </si>
  <si>
    <r>
      <t>Inherentni rizik</t>
    </r>
  </si>
  <si>
    <r>
      <t>Unutarnja kontrola</t>
    </r>
  </si>
  <si>
    <r>
      <t>ZBROJ rezidualnog rizika</t>
    </r>
  </si>
  <si>
    <r>
      <t>Periodičnost ispitivanja</t>
    </r>
  </si>
  <si>
    <r>
      <t>Br. procesa</t>
    </r>
  </si>
  <si>
    <r>
      <t>ZBROJ za inherentni rizik</t>
    </r>
  </si>
  <si>
    <r>
      <t>Je li operacija ključna za certifikacijsko tijelo?</t>
    </r>
  </si>
  <si>
    <r>
      <t>Utječu li pogreške i gubici na ovlast certifikacijskog tijela?</t>
    </r>
  </si>
  <si>
    <r>
      <t>Uzrokuju li neke pogreške i gubici kršenje zakona i propisa?</t>
    </r>
  </si>
  <si>
    <r>
      <t>Je li vjerojatno da će pogreške i gubici utjecati na financije?</t>
    </r>
    <r>
      <t xml:space="preserve"> </t>
    </r>
  </si>
  <si>
    <r>
      <t>U kojoj mjeri ta operacija ovisi o vanjskim čimbenicima?</t>
    </r>
  </si>
  <si>
    <r>
      <t>ZBROJ za unutarnju kontrolu</t>
    </r>
  </si>
  <si>
    <r>
      <t>Razina percepcije u vezi s ovom radnjom svojstvena je sustavu unutarnje kontrole</t>
    </r>
  </si>
  <si>
    <r>
      <t>Postoje li prethodno utvrđene pogreške ili nedostaci?</t>
    </r>
    <r>
      <t xml:space="preserve"> </t>
    </r>
  </si>
  <si>
    <r>
      <t>Koliko je dobro uspostavljena ta domena?</t>
    </r>
  </si>
  <si>
    <r>
      <t>U kojoj se mjeri taj proces regulira?</t>
    </r>
  </si>
  <si>
    <r>
      <t>Zahtijeva li izvršenje tog procesa određene pojedince?</t>
    </r>
  </si>
  <si>
    <r>
      <t>Procesi</t>
    </r>
  </si>
  <si>
    <r>
      <rPr>
        <b/>
        <sz val="9"/>
        <color rgb="FF000000"/>
        <rFont val="Calibri"/>
        <family val="2"/>
        <scheme val="minor"/>
      </rPr>
      <t xml:space="preserve">Planiranje i organizacija </t>
    </r>
    <r>
      <rPr>
        <b/>
        <sz val="11"/>
        <color rgb="FF000000"/>
        <rFont val="Calibri"/>
        <family val="2"/>
        <scheme val="minor"/>
      </rPr>
      <t>(PO)</t>
    </r>
  </si>
  <si>
    <r>
      <t>PO 1</t>
    </r>
  </si>
  <si>
    <r>
      <t>Definiranje strateškog IT plana.</t>
    </r>
  </si>
  <si>
    <r>
      <t>PO 2</t>
    </r>
  </si>
  <si>
    <r>
      <t>Definiranje arhitekture informacija.</t>
    </r>
  </si>
  <si>
    <r>
      <t>PO 3</t>
    </r>
  </si>
  <si>
    <r>
      <t>Utvrđivanje tehnološkog usmjerenja.</t>
    </r>
  </si>
  <si>
    <r>
      <t>PO 4</t>
    </r>
  </si>
  <si>
    <r>
      <t>Definiranje procesa, organizacije i odnosa u području IT-a.</t>
    </r>
  </si>
  <si>
    <r>
      <t>PO 5</t>
    </r>
  </si>
  <si>
    <r>
      <t>Upravljanje IT ulaganjima.</t>
    </r>
  </si>
  <si>
    <r>
      <t>PO 6</t>
    </r>
  </si>
  <si>
    <r>
      <t>Prenošenje ciljeva i usmjerenja rukovodstva.</t>
    </r>
  </si>
  <si>
    <r>
      <t>PO 7</t>
    </r>
  </si>
  <si>
    <r>
      <t>Upravljanje ljudskim resursima u području IT-a.</t>
    </r>
  </si>
  <si>
    <r>
      <t>PO 8</t>
    </r>
  </si>
  <si>
    <r>
      <t>Upravljanje kvalitetom.</t>
    </r>
  </si>
  <si>
    <r>
      <t>PO 9</t>
    </r>
  </si>
  <si>
    <r>
      <t>Procjena i upravljanje IT rizicima.</t>
    </r>
  </si>
  <si>
    <r>
      <t>PO 10</t>
    </r>
  </si>
  <si>
    <r>
      <t>Upravljanje projektima.</t>
    </r>
  </si>
  <si>
    <r>
      <t>Stjecanje i uvođenje (AI)</t>
    </r>
  </si>
  <si>
    <r>
      <t>AI 1</t>
    </r>
  </si>
  <si>
    <r>
      <t>Utvrđivanje automatiziranih rješenja</t>
    </r>
  </si>
  <si>
    <r>
      <t>AI 2</t>
    </r>
  </si>
  <si>
    <r>
      <t>Stjecanje i održavanje softverskih aplikacija.</t>
    </r>
  </si>
  <si>
    <r>
      <t>AI 3</t>
    </r>
  </si>
  <si>
    <r>
      <t>Stjecanje i održavanje tehnološke infrastrukture.</t>
    </r>
  </si>
  <si>
    <r>
      <t>AI 4</t>
    </r>
  </si>
  <si>
    <r>
      <t>Omogućivanje rada i upotrebe.</t>
    </r>
  </si>
  <si>
    <r>
      <t>AI 5</t>
    </r>
  </si>
  <si>
    <r>
      <t>Nabava IT resursa.</t>
    </r>
  </si>
  <si>
    <r>
      <t>AI 6</t>
    </r>
  </si>
  <si>
    <r>
      <t>Upravljanje promjenama.</t>
    </r>
  </si>
  <si>
    <r>
      <t>AI 7</t>
    </r>
  </si>
  <si>
    <r>
      <t>Instalacija i akreditacija rješenja i promjena.</t>
    </r>
  </si>
  <si>
    <r>
      <t>Isporuka i podrška (DS)</t>
    </r>
  </si>
  <si>
    <r>
      <t>DS 1</t>
    </r>
  </si>
  <si>
    <r>
      <t>Definiranje i upravljanje razinama usluga.</t>
    </r>
  </si>
  <si>
    <r>
      <t>DS 2</t>
    </r>
  </si>
  <si>
    <r>
      <t>Upravljanje uslugama treće strane.</t>
    </r>
  </si>
  <si>
    <r>
      <t>DS 3</t>
    </r>
  </si>
  <si>
    <r>
      <t>Upravljanje učinkom i kapacitetom.</t>
    </r>
  </si>
  <si>
    <r>
      <t>DS 4</t>
    </r>
  </si>
  <si>
    <r>
      <t>Osiguravanje stalnog pružanja usluga.</t>
    </r>
  </si>
  <si>
    <r>
      <t>DS 5</t>
    </r>
  </si>
  <si>
    <r>
      <t>Osiguravanje sigurnosti sustava.</t>
    </r>
  </si>
  <si>
    <r>
      <t>DS 6</t>
    </r>
  </si>
  <si>
    <r>
      <t>Utvrđivanje i raspodjela troškova.</t>
    </r>
  </si>
  <si>
    <r>
      <t>DS 7</t>
    </r>
  </si>
  <si>
    <r>
      <t>Obuka i osposobljavanje korisnika.</t>
    </r>
  </si>
  <si>
    <r>
      <t>DS 8</t>
    </r>
  </si>
  <si>
    <r>
      <t>Upravljanje službom za podršku i incidentima.</t>
    </r>
  </si>
  <si>
    <r>
      <t>DS 9</t>
    </r>
  </si>
  <si>
    <r>
      <t>Upravljanje konfiguracijom.</t>
    </r>
  </si>
  <si>
    <r>
      <t>DS 10</t>
    </r>
  </si>
  <si>
    <r>
      <t>Upravljanje problemima.</t>
    </r>
  </si>
  <si>
    <r>
      <t>DS 11</t>
    </r>
  </si>
  <si>
    <r>
      <t>Uspravljanje podacima.</t>
    </r>
  </si>
  <si>
    <r>
      <t>DS 12</t>
    </r>
  </si>
  <si>
    <r>
      <t>Upravljanje fizičkim uvjetima.</t>
    </r>
  </si>
  <si>
    <r>
      <t>DS 13</t>
    </r>
  </si>
  <si>
    <r>
      <t>Upravljanje operacijama.</t>
    </r>
  </si>
  <si>
    <r>
      <t>Monitoring i evaluacija (ME)</t>
    </r>
  </si>
  <si>
    <r>
      <t>ME 1</t>
    </r>
  </si>
  <si>
    <r>
      <t>Monitoring i evaluacija učinka u području IT-a.</t>
    </r>
  </si>
  <si>
    <r>
      <t>ME 2</t>
    </r>
  </si>
  <si>
    <r>
      <t>Monitoring i evaluacija unutarnje kontrole.</t>
    </r>
  </si>
  <si>
    <r>
      <t>ME 3</t>
    </r>
  </si>
  <si>
    <r>
      <t>Osiguravanje sukladnosti s vanjskim zahtjevima.</t>
    </r>
  </si>
  <si>
    <r>
      <t>ME 4</t>
    </r>
  </si>
  <si>
    <r>
      <t>Pružanje upravljanja u području IT-a.</t>
    </r>
  </si>
  <si>
    <r>
      <t>Razine rizika</t>
    </r>
  </si>
  <si>
    <r>
      <t>Periodičnost</t>
    </r>
  </si>
  <si>
    <r>
      <t>Nizak</t>
    </r>
  </si>
  <si>
    <r>
      <t>1 godina</t>
    </r>
  </si>
  <si>
    <r>
      <t>Srednji</t>
    </r>
  </si>
  <si>
    <r>
      <t>2 godine</t>
    </r>
  </si>
  <si>
    <r>
      <t>Srednje visok</t>
    </r>
  </si>
  <si>
    <r>
      <t>3 godine</t>
    </r>
  </si>
  <si>
    <r>
      <t>Visok</t>
    </r>
  </si>
  <si>
    <r>
      <t>4 godine</t>
    </r>
  </si>
  <si>
    <r>
      <t>5 godina</t>
    </r>
  </si>
  <si>
    <t>08 -¸ñ³Ù³í³ñÏ³ÛÇÝ ù³Õ³ù³Ï³ÝáõÃÛ³Ý í³ñãáõÃÛáõÝ</t>
  </si>
  <si>
    <t>24-öáË³Ý³ÏÙ³Ý Ï»ï»ñÇ ÉÇó»Ý½³íáñÙ³Ý ¨ í»ñ³ÑëÏáÕáõÃÛ³Ý í³ñãáõÃÛáõÝ</t>
  </si>
  <si>
    <t>04 -Î³ÝËÇÏ ¹ñ³Ùáí ·áñÍ³éÝáõÃÛáõÝÝ»ñÇ í³ñãáõÃÛáõÝ</t>
  </si>
  <si>
    <t>23-üÇÝ³Ýë³Ï³Ý ¹Çï³ñÏáõÙÝ»ñÇ Ï»ÝïñáÝ</t>
  </si>
  <si>
    <t>17-î»Õ»Ï³ïíáõÃÛ³Ý ¨ ï»ËÝÇÏ³Ï³Ý ÙÇçáóÝ»ñÇ å³ßïå³ÝáõÃÛ³Ý í³ñãáõÃÛáõÝ</t>
  </si>
  <si>
    <t>13-´³ÝÏ³ÛÇÝ í»ñ³ÑëÏáÕáõÃÛ³Ý í³ñãáõÃÛáõÝ</t>
  </si>
  <si>
    <t>22-ì×³ñ³ÛÇÝ ¨ ï»Õ»Ï³ïí³Ï³Ý Ñ³Ù³Ï³ñ·»ñÇ ½³ñ·³óÙ³Ý í³ñãáõÃÛáõÝ</t>
  </si>
  <si>
    <t>15- Æñ³í³µ³Ý³Ï³Ý í³ñãáõÃÛáõÝ</t>
  </si>
  <si>
    <t>14-¶áñÍ³éÝ³Ï³Ý í³ñãáõÃÛáõÝ</t>
  </si>
  <si>
    <t>19-üÇÝ³Ýë³Ï³Ý ßáõÏ³Ý»ñáõÙ ·áñÍ³éÝáõÃÛáõÝÝ»ñÇ í³ñãáõÃÛáõÝ</t>
  </si>
  <si>
    <t>09-¾ÙÇëÇáÝ ·áñÍ³éÝáõÃÛáõÝÝ»ñÇ í³ñãáõÃÛáõÝ</t>
  </si>
  <si>
    <t>18- ¶áñÍ»ñÇ Ï³é³í³ñãáõÃÛáõÝ</t>
  </si>
  <si>
    <t>11-Ð³ßí³å³Ñ³Ï³Ý Ñ³ßí³éÙ³Ý í³ñãáõÃÛáõÝ</t>
  </si>
  <si>
    <t>21-î»Õ»Ï³ïí³Ï³Ý Ñ³Ù³Ï³ñ·»ñÇ Ï³é³í³ñÙ³Ý í³ñãáõÃÛáõÝ</t>
  </si>
  <si>
    <t>25-¶»ñÙ³Ý³Ñ³ÛÏ³Ï³Ý ÑÇÙÝ³¹ñ³Ù</t>
  </si>
  <si>
    <t xml:space="preserve">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</si>
</sst>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>
    <font>
      <sz val="10"/>
      <name val="Arial Armenian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10"/>
      <name val="Arial LatRus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trike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Arial Armenian"/>
      <family val="2"/>
    </font>
    <font>
      <b/>
      <i/>
      <sz val="8"/>
      <color indexed="81"/>
      <name val="Arial Armenian"/>
      <family val="2"/>
    </font>
    <font>
      <sz val="8"/>
      <name val="Arial LatArm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Arial LatRus"/>
      <family val="2"/>
    </font>
    <font>
      <sz val="8"/>
      <color rgb="FF000000"/>
      <name val="Arial Armenian"/>
      <family val="2"/>
    </font>
    <font>
      <sz val="10"/>
      <color rgb="FFFF0000"/>
      <name val="Calibri"/>
      <family val="2"/>
    </font>
    <font>
      <b/>
      <sz val="8"/>
      <color rgb="FF000000"/>
      <name val="Tahoma"/>
      <family val="2"/>
    </font>
    <font>
      <b/>
      <sz val="8"/>
      <color rgb="FF000000"/>
      <name val="Arial Armenian"/>
      <family val="2"/>
    </font>
    <font>
      <b/>
      <i/>
      <sz val="8"/>
      <color rgb="FF000000"/>
      <name val="Arial Armenian"/>
      <family val="2"/>
    </font>
    <font>
      <b/>
      <sz val="10"/>
      <color rgb="FF000000"/>
      <name val="Arial Armenian"/>
    </font>
    <font>
      <sz val="10"/>
      <color rgb="FF000000"/>
      <name val="Arial Armenian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DFEE6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14" fontId="3" fillId="0" borderId="1" xfId="0" applyNumberFormat="1" applyFont="1" applyBorder="1" applyAlignment="1">
      <alignment vertical="top"/>
    </xf>
    <xf numFmtId="1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4" fontId="3" fillId="0" borderId="7" xfId="0" applyNumberFormat="1" applyFont="1" applyBorder="1" applyAlignment="1">
      <alignment vertical="top"/>
    </xf>
    <xf numFmtId="14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textRotation="90" wrapText="1"/>
    </xf>
    <xf numFmtId="0" fontId="1" fillId="5" borderId="25" xfId="0" applyFont="1" applyFill="1" applyBorder="1" applyAlignment="1">
      <alignment horizontal="center" vertical="center" textRotation="90" wrapText="1"/>
    </xf>
    <xf numFmtId="0" fontId="11" fillId="4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15" fillId="0" borderId="35" xfId="0" applyFont="1" applyBorder="1" applyAlignment="1" applyProtection="1">
      <alignment vertical="center" wrapText="1"/>
      <protection locked="0"/>
    </xf>
    <xf numFmtId="0" fontId="16" fillId="6" borderId="38" xfId="0" applyFont="1" applyFill="1" applyBorder="1" applyAlignment="1">
      <alignment horizontal="left" vertical="center"/>
    </xf>
    <xf numFmtId="0" fontId="16" fillId="6" borderId="35" xfId="0" applyFont="1" applyFill="1" applyBorder="1" applyAlignment="1">
      <alignment horizontal="left" vertical="center"/>
    </xf>
    <xf numFmtId="0" fontId="16" fillId="6" borderId="39" xfId="0" applyFont="1" applyFill="1" applyBorder="1" applyAlignment="1">
      <alignment horizontal="left" vertical="center"/>
    </xf>
    <xf numFmtId="0" fontId="16" fillId="6" borderId="38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horizontal="right" vertical="center"/>
    </xf>
    <xf numFmtId="0" fontId="16" fillId="6" borderId="27" xfId="0" applyFont="1" applyFill="1" applyBorder="1" applyAlignment="1">
      <alignment horizontal="center" vertical="center"/>
    </xf>
    <xf numFmtId="0" fontId="1" fillId="0" borderId="41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2" fillId="0" borderId="42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" fontId="4" fillId="4" borderId="38" xfId="0" applyNumberFormat="1" applyFont="1" applyFill="1" applyBorder="1" applyAlignment="1">
      <alignment horizontal="center" vertical="center"/>
    </xf>
    <xf numFmtId="0" fontId="1" fillId="7" borderId="35" xfId="0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>
      <alignment horizontal="center" vertical="center"/>
    </xf>
    <xf numFmtId="0" fontId="1" fillId="7" borderId="44" xfId="0" applyFont="1" applyFill="1" applyBorder="1" applyAlignment="1" applyProtection="1">
      <alignment horizontal="center" vertical="center"/>
      <protection locked="0"/>
    </xf>
    <xf numFmtId="0" fontId="1" fillId="7" borderId="39" xfId="0" applyFont="1" applyFill="1" applyBorder="1" applyAlignment="1" applyProtection="1">
      <alignment horizontal="center" vertical="center"/>
      <protection locked="0"/>
    </xf>
    <xf numFmtId="164" fontId="4" fillId="4" borderId="33" xfId="0" applyNumberFormat="1" applyFont="1" applyFill="1" applyBorder="1" applyAlignment="1">
      <alignment horizontal="center" vertical="center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46" xfId="0" applyFont="1" applyBorder="1" applyAlignment="1">
      <alignment vertical="center" wrapText="1"/>
    </xf>
    <xf numFmtId="0" fontId="4" fillId="4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 applyProtection="1">
      <alignment horizontal="center" vertical="center"/>
      <protection locked="0"/>
    </xf>
    <xf numFmtId="0" fontId="1" fillId="7" borderId="21" xfId="0" applyFont="1" applyFill="1" applyBorder="1" applyAlignment="1" applyProtection="1">
      <alignment horizontal="center" vertical="center"/>
      <protection locked="0"/>
    </xf>
    <xf numFmtId="0" fontId="1" fillId="7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1" fontId="4" fillId="4" borderId="30" xfId="0" applyNumberFormat="1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horizontal="left" vertical="center"/>
    </xf>
    <xf numFmtId="164" fontId="16" fillId="6" borderId="40" xfId="0" applyNumberFormat="1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1" fontId="4" fillId="4" borderId="53" xfId="0" applyNumberFormat="1" applyFont="1" applyFill="1" applyBorder="1" applyAlignment="1">
      <alignment horizontal="center" vertical="center"/>
    </xf>
    <xf numFmtId="0" fontId="1" fillId="7" borderId="54" xfId="0" applyFont="1" applyFill="1" applyBorder="1" applyAlignment="1" applyProtection="1">
      <alignment horizontal="center" vertical="center"/>
      <protection locked="0"/>
    </xf>
    <xf numFmtId="0" fontId="1" fillId="7" borderId="55" xfId="0" applyFont="1" applyFill="1" applyBorder="1" applyAlignment="1" applyProtection="1">
      <alignment horizontal="center" vertical="center"/>
      <protection locked="0"/>
    </xf>
    <xf numFmtId="0" fontId="1" fillId="7" borderId="56" xfId="0" applyFont="1" applyFill="1" applyBorder="1" applyAlignment="1" applyProtection="1">
      <alignment horizontal="center" vertical="center"/>
      <protection locked="0"/>
    </xf>
    <xf numFmtId="164" fontId="4" fillId="4" borderId="57" xfId="0" applyNumberFormat="1" applyFont="1" applyFill="1" applyBorder="1" applyAlignment="1">
      <alignment horizontal="center" vertical="center"/>
    </xf>
    <xf numFmtId="0" fontId="1" fillId="4" borderId="5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58" xfId="0" applyBorder="1"/>
    <xf numFmtId="0" fontId="25" fillId="0" borderId="0" xfId="0" applyFont="1" applyAlignment="1">
      <alignment wrapText="1"/>
    </xf>
    <xf numFmtId="0" fontId="9" fillId="6" borderId="43" xfId="0" applyFont="1" applyFill="1" applyBorder="1" applyAlignment="1">
      <alignment horizontal="left" vertical="center"/>
    </xf>
    <xf numFmtId="0" fontId="9" fillId="6" borderId="49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 wrapText="1"/>
    </xf>
    <xf numFmtId="2" fontId="8" fillId="4" borderId="26" xfId="0" applyNumberFormat="1" applyFont="1" applyFill="1" applyBorder="1" applyAlignment="1">
      <alignment horizontal="center" vertical="center" wrapText="1"/>
    </xf>
    <xf numFmtId="2" fontId="8" fillId="4" borderId="33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16" fillId="6" borderId="36" xfId="0" applyFont="1" applyFill="1" applyBorder="1" applyAlignment="1">
      <alignment horizontal="left" vertical="center"/>
    </xf>
    <xf numFmtId="0" fontId="16" fillId="6" borderId="37" xfId="0" applyFont="1" applyFill="1" applyBorder="1" applyAlignment="1">
      <alignment horizontal="left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00E66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B81A-A190-4D15-A39E-7E3DDE9DB988}">
  <dimension ref="A1:BL49"/>
  <sheetViews>
    <sheetView showGridLines="0" tabSelected="1" zoomScale="150" zoomScaleNormal="150" zoomScaleSheetLayoutView="100" workbookViewId="0">
      <pane xSplit="3" ySplit="5" topLeftCell="F6" activePane="bottomRight" state="frozen"/>
      <selection activeCell="F8" sqref="F8"/>
      <selection pane="topRight" activeCell="F8" sqref="F8"/>
      <selection pane="bottomLeft" activeCell="F8" sqref="F8"/>
      <selection pane="bottomRight" activeCell="V8" sqref="V8"/>
    </sheetView>
  </sheetViews>
  <sheetFormatPr baseColWidth="10" defaultColWidth="8.6640625" defaultRowHeight="14"/>
  <cols>
    <col min="1" max="1" width="18.33203125" style="1" hidden="1" customWidth="1"/>
    <col min="2" max="2" width="5.5" style="2" customWidth="1"/>
    <col min="3" max="3" width="48" style="1" customWidth="1"/>
    <col min="4" max="4" width="7.1640625" style="1" customWidth="1"/>
    <col min="5" max="6" width="7.5" style="1" customWidth="1"/>
    <col min="7" max="7" width="6.83203125" style="1" bestFit="1" customWidth="1"/>
    <col min="8" max="12" width="8" style="1" customWidth="1"/>
    <col min="13" max="13" width="7.1640625" style="1" customWidth="1"/>
    <col min="14" max="18" width="8.5" style="1" customWidth="1"/>
    <col min="19" max="19" width="9.5" style="1" customWidth="1"/>
    <col min="20" max="20" width="12.5" style="2" bestFit="1" customWidth="1"/>
    <col min="21" max="16384" width="8.6640625" style="1"/>
  </cols>
  <sheetData>
    <row r="1" spans="1:64">
      <c r="BA1" s="3"/>
      <c r="BB1" s="3">
        <v>2007</v>
      </c>
      <c r="BC1" s="3">
        <v>4</v>
      </c>
      <c r="BD1" s="3">
        <v>4</v>
      </c>
      <c r="BE1" s="1">
        <v>4</v>
      </c>
      <c r="BI1" s="1">
        <v>4</v>
      </c>
      <c r="BL1" s="1">
        <v>4</v>
      </c>
    </row>
    <row r="2" spans="1:64" s="12" customFormat="1" ht="24.75" customHeight="1" thickBot="1">
      <c r="A2" s="4"/>
      <c r="B2" s="5"/>
      <c r="C2" s="6"/>
      <c r="D2" s="7"/>
      <c r="E2" s="7"/>
      <c r="F2" s="8"/>
      <c r="G2" s="9"/>
      <c r="H2" s="95" t="s">
        <v>0</v>
      </c>
      <c r="I2" s="95"/>
      <c r="J2" s="95"/>
      <c r="K2" s="95"/>
      <c r="L2" s="95"/>
      <c r="M2" s="95"/>
      <c r="N2" s="95"/>
      <c r="O2" s="95"/>
      <c r="P2" s="95"/>
      <c r="Q2" s="95"/>
      <c r="R2" s="95"/>
      <c r="S2" s="10"/>
      <c r="T2" s="11"/>
      <c r="BA2" s="3"/>
      <c r="BB2" s="3">
        <v>2008</v>
      </c>
      <c r="BC2" s="3"/>
      <c r="BD2" s="3"/>
    </row>
    <row r="3" spans="1:64" s="16" customFormat="1" ht="15" customHeight="1">
      <c r="A3" s="13"/>
      <c r="B3" s="14"/>
      <c r="C3" s="15"/>
      <c r="D3" s="96" t="s">
        <v>1</v>
      </c>
      <c r="E3" s="98" t="s">
        <v>2</v>
      </c>
      <c r="F3" s="100" t="s">
        <v>3</v>
      </c>
      <c r="G3" s="102" t="s">
        <v>4</v>
      </c>
      <c r="H3" s="103"/>
      <c r="I3" s="103"/>
      <c r="J3" s="103"/>
      <c r="K3" s="103"/>
      <c r="L3" s="104"/>
      <c r="M3" s="105" t="s">
        <v>5</v>
      </c>
      <c r="N3" s="106"/>
      <c r="O3" s="106"/>
      <c r="P3" s="106"/>
      <c r="Q3" s="106"/>
      <c r="R3" s="107"/>
      <c r="S3" s="108" t="s">
        <v>6</v>
      </c>
      <c r="T3" s="111" t="s">
        <v>7</v>
      </c>
      <c r="BA3" s="3"/>
      <c r="BB3" s="3">
        <v>2009</v>
      </c>
      <c r="BC3" s="3"/>
      <c r="BD3" s="3"/>
    </row>
    <row r="4" spans="1:64" s="3" customFormat="1" ht="145.5" customHeight="1">
      <c r="A4" s="17"/>
      <c r="B4" s="18" t="s">
        <v>8</v>
      </c>
      <c r="C4" s="19"/>
      <c r="D4" s="97"/>
      <c r="E4" s="99"/>
      <c r="F4" s="101"/>
      <c r="G4" s="20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2" t="s">
        <v>14</v>
      </c>
      <c r="M4" s="23" t="s">
        <v>15</v>
      </c>
      <c r="N4" s="24" t="s">
        <v>16</v>
      </c>
      <c r="O4" s="21" t="s">
        <v>17</v>
      </c>
      <c r="P4" s="21" t="s">
        <v>18</v>
      </c>
      <c r="Q4" s="21" t="s">
        <v>19</v>
      </c>
      <c r="R4" s="22" t="s">
        <v>20</v>
      </c>
      <c r="S4" s="109"/>
      <c r="T4" s="112"/>
      <c r="BB4" s="3">
        <v>2010</v>
      </c>
    </row>
    <row r="5" spans="1:64" s="34" customFormat="1" ht="21.5" customHeight="1">
      <c r="A5" s="25"/>
      <c r="B5" s="26"/>
      <c r="C5" s="27" t="s">
        <v>21</v>
      </c>
      <c r="D5" s="28"/>
      <c r="E5" s="29"/>
      <c r="F5" s="30"/>
      <c r="G5" s="31"/>
      <c r="H5" s="32">
        <v>25</v>
      </c>
      <c r="I5" s="32">
        <v>25</v>
      </c>
      <c r="J5" s="32">
        <v>15</v>
      </c>
      <c r="K5" s="32">
        <v>25</v>
      </c>
      <c r="L5" s="30">
        <v>10</v>
      </c>
      <c r="M5" s="33"/>
      <c r="N5" s="32">
        <v>25</v>
      </c>
      <c r="O5" s="32">
        <v>25</v>
      </c>
      <c r="P5" s="32">
        <v>20</v>
      </c>
      <c r="Q5" s="32">
        <v>15</v>
      </c>
      <c r="R5" s="30">
        <v>15</v>
      </c>
      <c r="S5" s="110"/>
      <c r="T5" s="113"/>
      <c r="BA5" s="3"/>
      <c r="BB5" s="3">
        <v>2011</v>
      </c>
      <c r="BC5" s="3"/>
      <c r="BD5" s="3"/>
    </row>
    <row r="6" spans="1:64" s="45" customFormat="1" ht="19.5" customHeight="1">
      <c r="A6" s="35"/>
      <c r="B6" s="114" t="s">
        <v>22</v>
      </c>
      <c r="C6" s="115"/>
      <c r="D6" s="36"/>
      <c r="E6" s="37"/>
      <c r="F6" s="38"/>
      <c r="G6" s="39"/>
      <c r="H6" s="40"/>
      <c r="I6" s="40"/>
      <c r="J6" s="40"/>
      <c r="K6" s="40"/>
      <c r="L6" s="41"/>
      <c r="M6" s="39"/>
      <c r="N6" s="40"/>
      <c r="O6" s="40"/>
      <c r="P6" s="40"/>
      <c r="Q6" s="40"/>
      <c r="R6" s="41"/>
      <c r="S6" s="42"/>
      <c r="T6" s="43"/>
      <c r="U6" s="44"/>
    </row>
    <row r="7" spans="1:64" s="59" customFormat="1" ht="21.5" customHeight="1">
      <c r="A7" s="46" t="s">
        <v>105</v>
      </c>
      <c r="B7" s="47" t="s">
        <v>23</v>
      </c>
      <c r="C7" s="48" t="s">
        <v>24</v>
      </c>
      <c r="D7" s="49" t="str">
        <f>IF(G7&lt;201,"L",IF(G7&lt;301,"M",IF(G7&lt;401,"H","ERROR")))</f>
        <v>H</v>
      </c>
      <c r="E7" s="50" t="str">
        <f>IF(M7&lt;201,"L",IF(M7&lt;301,"M",IF(M7&lt;401,"H","ERROR")))</f>
        <v>H</v>
      </c>
      <c r="F7" s="51" t="str">
        <f>IF(S7&lt;4.1,"L",IF(S7&lt;9.1,"M",IF(S7&lt;17,"H","ERROR")))</f>
        <v>H</v>
      </c>
      <c r="G7" s="52">
        <f t="shared" ref="G7:G16" si="0">SUMPRODUCT($H$5:$L$5,H7:L7)</f>
        <v>400</v>
      </c>
      <c r="H7" s="53">
        <v>4</v>
      </c>
      <c r="I7" s="53">
        <v>4</v>
      </c>
      <c r="J7" s="53">
        <v>4</v>
      </c>
      <c r="K7" s="53">
        <v>4</v>
      </c>
      <c r="L7" s="53">
        <v>4</v>
      </c>
      <c r="M7" s="54">
        <f t="shared" ref="M7:M16" si="1">SUMPRODUCT($N$5:$R$5,N7:R7)</f>
        <v>400</v>
      </c>
      <c r="N7" s="55">
        <v>4</v>
      </c>
      <c r="O7" s="53">
        <v>4</v>
      </c>
      <c r="P7" s="53">
        <v>4</v>
      </c>
      <c r="Q7" s="53">
        <v>4</v>
      </c>
      <c r="R7" s="56">
        <v>4</v>
      </c>
      <c r="S7" s="57">
        <f>IF(AND(D7="L",E7="M"),(M7/100)*(G7/100)-2,IF(AND(D7="M",E7="H"),(M7/100)*(G7/100)-3,(M7/100)*(G7/100)))</f>
        <v>16</v>
      </c>
      <c r="T7" s="58" t="str">
        <f>IF(S7&gt;13,Variables!$E$3,IF(S7&gt;7.5,Variables!$E$4,IF(S7&gt;5.4,Variables!$E$5,IF(S7&gt;5.3,Variables!$E$6,IF(S7&gt;3.8,4,Variables!$E$7)))))</f>
        <v>1 Year</v>
      </c>
    </row>
    <row r="8" spans="1:64" s="59" customFormat="1" ht="21.5" customHeight="1">
      <c r="A8" s="60" t="s">
        <v>106</v>
      </c>
      <c r="B8" s="47" t="s">
        <v>25</v>
      </c>
      <c r="C8" s="48" t="s">
        <v>26</v>
      </c>
      <c r="D8" s="49" t="str">
        <f t="shared" ref="D8:D16" si="2">IF(G8&lt;201,"L",IF(G8&lt;301,"M",IF(G8&lt;401,"H","ERROR")))</f>
        <v>L</v>
      </c>
      <c r="E8" s="50" t="str">
        <f t="shared" ref="E8:E16" si="3">IF(M8&lt;201,"L",IF(M8&lt;301,"M",IF(M8&lt;401,"H","ERROR")))</f>
        <v>M</v>
      </c>
      <c r="F8" s="51" t="str">
        <f t="shared" ref="F8:F16" si="4">IF(S8&lt;4.1,"L",IF(S8&lt;9.1,"M",IF(S8&lt;17,"H","ERROR")))</f>
        <v>L</v>
      </c>
      <c r="G8" s="52">
        <f t="shared" si="0"/>
        <v>185</v>
      </c>
      <c r="H8" s="55">
        <v>2</v>
      </c>
      <c r="I8" s="53">
        <v>1</v>
      </c>
      <c r="J8" s="53">
        <v>1</v>
      </c>
      <c r="K8" s="53">
        <v>3</v>
      </c>
      <c r="L8" s="56">
        <v>2</v>
      </c>
      <c r="M8" s="61">
        <f t="shared" si="1"/>
        <v>210</v>
      </c>
      <c r="N8" s="55">
        <v>1</v>
      </c>
      <c r="O8" s="53">
        <v>2</v>
      </c>
      <c r="P8" s="53">
        <v>3</v>
      </c>
      <c r="Q8" s="53">
        <v>3</v>
      </c>
      <c r="R8" s="56">
        <v>2</v>
      </c>
      <c r="S8" s="57">
        <f>IF(AND(D8="L",E8="M"),(M8/100)*(G8/100)-2,IF(AND(D8="M",E8="H"),(M8/100)*(G8/100)-3,(M8/100)*(G8/100)))</f>
        <v>1.8850000000000002</v>
      </c>
      <c r="T8" s="58" t="str">
        <f>IF(S8&gt;13,Variables!$E$3,IF(S8&gt;7.5,Variables!$E$4,IF(S8&gt;5.4,Variables!$E$5,IF(S8&gt;5.3,Variables!$E$6,IF(S8&gt;3.8,4,Variables!$E$7)))))</f>
        <v>5 Years</v>
      </c>
    </row>
    <row r="9" spans="1:64" s="59" customFormat="1" ht="21.5" customHeight="1">
      <c r="A9" s="60" t="s">
        <v>107</v>
      </c>
      <c r="B9" s="47" t="s">
        <v>27</v>
      </c>
      <c r="C9" s="48" t="s">
        <v>28</v>
      </c>
      <c r="D9" s="49" t="str">
        <f t="shared" si="2"/>
        <v>L</v>
      </c>
      <c r="E9" s="50" t="str">
        <f t="shared" si="3"/>
        <v>L</v>
      </c>
      <c r="F9" s="51" t="str">
        <f t="shared" si="4"/>
        <v>L</v>
      </c>
      <c r="G9" s="52">
        <f t="shared" si="0"/>
        <v>0</v>
      </c>
      <c r="H9" s="55"/>
      <c r="I9" s="53"/>
      <c r="J9" s="53"/>
      <c r="K9" s="53"/>
      <c r="L9" s="56"/>
      <c r="M9" s="52">
        <f t="shared" si="1"/>
        <v>0</v>
      </c>
      <c r="N9" s="55"/>
      <c r="O9" s="53"/>
      <c r="P9" s="53"/>
      <c r="Q9" s="53"/>
      <c r="R9" s="56"/>
      <c r="S9" s="57">
        <f t="shared" ref="S9:S43" si="5">IF(AND(D9="L",E9="M"),(M9/100)*(G9/100)-2,IF(AND(D9="M",E9="H"),(M9/100)*(G9/100)-3,(M9/100)*(G9/100)))</f>
        <v>0</v>
      </c>
      <c r="T9" s="58" t="str">
        <f>IF(S9&gt;13,Variables!$E$3,IF(S9&gt;7.5,Variables!$E$4,IF(S9&gt;5.4,Variables!$E$5,IF(S9&gt;5.3,Variables!$E$6,IF(S9&gt;3.8,4,Variables!$E$7)))))</f>
        <v>5 Years</v>
      </c>
    </row>
    <row r="10" spans="1:64" s="59" customFormat="1" ht="21.5" customHeight="1">
      <c r="A10" s="60" t="s">
        <v>108</v>
      </c>
      <c r="B10" s="47" t="s">
        <v>29</v>
      </c>
      <c r="C10" s="48" t="s">
        <v>30</v>
      </c>
      <c r="D10" s="49" t="str">
        <f t="shared" si="2"/>
        <v>L</v>
      </c>
      <c r="E10" s="50" t="str">
        <f t="shared" si="3"/>
        <v>L</v>
      </c>
      <c r="F10" s="51" t="str">
        <f t="shared" si="4"/>
        <v>L</v>
      </c>
      <c r="G10" s="52">
        <f t="shared" si="0"/>
        <v>0</v>
      </c>
      <c r="H10" s="55"/>
      <c r="I10" s="53"/>
      <c r="J10" s="53"/>
      <c r="K10" s="53"/>
      <c r="L10" s="56"/>
      <c r="M10" s="61">
        <f t="shared" si="1"/>
        <v>0</v>
      </c>
      <c r="N10" s="55"/>
      <c r="O10" s="53"/>
      <c r="P10" s="53"/>
      <c r="Q10" s="53"/>
      <c r="R10" s="56"/>
      <c r="S10" s="57">
        <f t="shared" si="5"/>
        <v>0</v>
      </c>
      <c r="T10" s="58" t="str">
        <f>IF(S10&gt;13,Variables!$E$3,IF(S10&gt;7.5,Variables!$E$4,IF(S10&gt;5.4,Variables!$E$5,IF(S10&gt;5.3,Variables!$E$6,IF(S10&gt;3.8,4,Variables!$E$7)))))</f>
        <v>5 Years</v>
      </c>
    </row>
    <row r="11" spans="1:64" s="59" customFormat="1" ht="21.5" customHeight="1">
      <c r="A11" s="60" t="s">
        <v>109</v>
      </c>
      <c r="B11" s="47" t="s">
        <v>31</v>
      </c>
      <c r="C11" s="48" t="s">
        <v>32</v>
      </c>
      <c r="D11" s="49" t="str">
        <f t="shared" si="2"/>
        <v>L</v>
      </c>
      <c r="E11" s="50" t="str">
        <f t="shared" si="3"/>
        <v>L</v>
      </c>
      <c r="F11" s="51" t="str">
        <f t="shared" si="4"/>
        <v>L</v>
      </c>
      <c r="G11" s="52">
        <f t="shared" si="0"/>
        <v>0</v>
      </c>
      <c r="H11" s="55"/>
      <c r="I11" s="53"/>
      <c r="J11" s="53"/>
      <c r="K11" s="53"/>
      <c r="L11" s="56"/>
      <c r="M11" s="52">
        <f t="shared" si="1"/>
        <v>0</v>
      </c>
      <c r="N11" s="55"/>
      <c r="O11" s="53"/>
      <c r="P11" s="53"/>
      <c r="Q11" s="53"/>
      <c r="R11" s="56"/>
      <c r="S11" s="57">
        <f t="shared" si="5"/>
        <v>0</v>
      </c>
      <c r="T11" s="58" t="str">
        <f>IF(S11&gt;13,Variables!$E$3,IF(S11&gt;7.5,Variables!$E$4,IF(S11&gt;5.4,Variables!$E$5,IF(S11&gt;5.3,Variables!$E$6,IF(S11&gt;3.8,4,Variables!$E$7)))))</f>
        <v>5 Years</v>
      </c>
    </row>
    <row r="12" spans="1:64" s="59" customFormat="1" ht="21.5" customHeight="1">
      <c r="A12" s="60" t="s">
        <v>107</v>
      </c>
      <c r="B12" s="47" t="s">
        <v>33</v>
      </c>
      <c r="C12" s="48" t="s">
        <v>34</v>
      </c>
      <c r="D12" s="49" t="str">
        <f t="shared" si="2"/>
        <v>L</v>
      </c>
      <c r="E12" s="50" t="str">
        <f t="shared" si="3"/>
        <v>L</v>
      </c>
      <c r="F12" s="51" t="str">
        <f t="shared" si="4"/>
        <v>L</v>
      </c>
      <c r="G12" s="52">
        <f t="shared" si="0"/>
        <v>0</v>
      </c>
      <c r="H12" s="55"/>
      <c r="I12" s="53"/>
      <c r="J12" s="53"/>
      <c r="K12" s="53"/>
      <c r="L12" s="56"/>
      <c r="M12" s="52">
        <f t="shared" si="1"/>
        <v>0</v>
      </c>
      <c r="N12" s="55"/>
      <c r="O12" s="53"/>
      <c r="P12" s="53"/>
      <c r="Q12" s="53"/>
      <c r="R12" s="56"/>
      <c r="S12" s="57">
        <f t="shared" si="5"/>
        <v>0</v>
      </c>
      <c r="T12" s="58" t="str">
        <f>IF(S12&gt;13,Variables!$E$3,IF(S12&gt;7.5,Variables!$E$4,IF(S12&gt;5.4,Variables!$E$5,IF(S12&gt;5.3,Variables!$E$6,IF(S12&gt;3.8,4,Variables!$E$7)))))</f>
        <v>5 Years</v>
      </c>
    </row>
    <row r="13" spans="1:64" s="59" customFormat="1" ht="21.5" customHeight="1">
      <c r="A13" s="60" t="s">
        <v>110</v>
      </c>
      <c r="B13" s="47" t="s">
        <v>35</v>
      </c>
      <c r="C13" s="48" t="s">
        <v>36</v>
      </c>
      <c r="D13" s="49" t="str">
        <f t="shared" si="2"/>
        <v>L</v>
      </c>
      <c r="E13" s="50" t="str">
        <f t="shared" si="3"/>
        <v>L</v>
      </c>
      <c r="F13" s="51" t="str">
        <f t="shared" si="4"/>
        <v>L</v>
      </c>
      <c r="G13" s="52">
        <f t="shared" si="0"/>
        <v>0</v>
      </c>
      <c r="H13" s="55"/>
      <c r="I13" s="53"/>
      <c r="J13" s="53"/>
      <c r="K13" s="53"/>
      <c r="L13" s="56"/>
      <c r="M13" s="52">
        <f t="shared" si="1"/>
        <v>0</v>
      </c>
      <c r="N13" s="55"/>
      <c r="O13" s="53"/>
      <c r="P13" s="53"/>
      <c r="Q13" s="53"/>
      <c r="R13" s="56"/>
      <c r="S13" s="57">
        <f t="shared" si="5"/>
        <v>0</v>
      </c>
      <c r="T13" s="58" t="str">
        <f>IF(S13&gt;13,Variables!$E$3,IF(S13&gt;7.5,Variables!$E$4,IF(S13&gt;5.4,Variables!$E$5,IF(S13&gt;5.3,Variables!$E$6,IF(S13&gt;3.8,4,Variables!$E$7)))))</f>
        <v>5 Years</v>
      </c>
    </row>
    <row r="14" spans="1:64" s="59" customFormat="1" ht="21.5" customHeight="1">
      <c r="A14" s="60" t="s">
        <v>110</v>
      </c>
      <c r="B14" s="47" t="s">
        <v>37</v>
      </c>
      <c r="C14" s="48" t="s">
        <v>38</v>
      </c>
      <c r="D14" s="49" t="str">
        <f t="shared" si="2"/>
        <v>L</v>
      </c>
      <c r="E14" s="50" t="str">
        <f t="shared" si="3"/>
        <v>L</v>
      </c>
      <c r="F14" s="51" t="str">
        <f t="shared" si="4"/>
        <v>L</v>
      </c>
      <c r="G14" s="52">
        <f t="shared" si="0"/>
        <v>0</v>
      </c>
      <c r="H14" s="53"/>
      <c r="I14" s="53"/>
      <c r="J14" s="53"/>
      <c r="K14" s="53"/>
      <c r="L14" s="56"/>
      <c r="M14" s="52">
        <f t="shared" si="1"/>
        <v>0</v>
      </c>
      <c r="N14" s="55"/>
      <c r="O14" s="53"/>
      <c r="P14" s="53"/>
      <c r="Q14" s="53"/>
      <c r="R14" s="56"/>
      <c r="S14" s="57">
        <f t="shared" si="5"/>
        <v>0</v>
      </c>
      <c r="T14" s="58" t="str">
        <f>IF(S14&gt;13,Variables!$E$3,IF(S14&gt;7.5,Variables!$E$4,IF(S14&gt;5.4,Variables!$E$5,IF(S14&gt;5.3,Variables!$E$6,IF(S14&gt;3.8,4,Variables!$E$7)))))</f>
        <v>5 Years</v>
      </c>
    </row>
    <row r="15" spans="1:64" s="59" customFormat="1" ht="21.5" customHeight="1">
      <c r="A15" s="60" t="s">
        <v>110</v>
      </c>
      <c r="B15" s="47" t="s">
        <v>39</v>
      </c>
      <c r="C15" s="48" t="s">
        <v>40</v>
      </c>
      <c r="D15" s="49" t="str">
        <f t="shared" si="2"/>
        <v>L</v>
      </c>
      <c r="E15" s="50" t="str">
        <f t="shared" si="3"/>
        <v>L</v>
      </c>
      <c r="F15" s="51" t="str">
        <f t="shared" si="4"/>
        <v>L</v>
      </c>
      <c r="G15" s="52">
        <f t="shared" si="0"/>
        <v>0</v>
      </c>
      <c r="H15" s="62"/>
      <c r="I15" s="63"/>
      <c r="J15" s="63"/>
      <c r="K15" s="63"/>
      <c r="L15" s="64"/>
      <c r="M15" s="52">
        <f t="shared" si="1"/>
        <v>0</v>
      </c>
      <c r="N15" s="55"/>
      <c r="O15" s="53"/>
      <c r="P15" s="53"/>
      <c r="Q15" s="53"/>
      <c r="R15" s="56"/>
      <c r="S15" s="57">
        <f t="shared" si="5"/>
        <v>0</v>
      </c>
      <c r="T15" s="58" t="str">
        <f>IF(S15&gt;13,Variables!$E$3,IF(S15&gt;7.5,Variables!$E$4,IF(S15&gt;5.4,Variables!$E$5,IF(S15&gt;5.3,Variables!$E$6,IF(S15&gt;3.8,4,Variables!$E$7)))))</f>
        <v>5 Years</v>
      </c>
    </row>
    <row r="16" spans="1:64" s="59" customFormat="1" ht="21.5" customHeight="1">
      <c r="A16" s="65" t="s">
        <v>110</v>
      </c>
      <c r="B16" s="47" t="s">
        <v>41</v>
      </c>
      <c r="C16" s="48" t="s">
        <v>42</v>
      </c>
      <c r="D16" s="49" t="str">
        <f t="shared" si="2"/>
        <v>L</v>
      </c>
      <c r="E16" s="50" t="str">
        <f t="shared" si="3"/>
        <v>L</v>
      </c>
      <c r="F16" s="51" t="str">
        <f t="shared" si="4"/>
        <v>L</v>
      </c>
      <c r="G16" s="52">
        <f t="shared" si="0"/>
        <v>0</v>
      </c>
      <c r="H16" s="66"/>
      <c r="I16" s="66"/>
      <c r="J16" s="66"/>
      <c r="K16" s="66"/>
      <c r="L16" s="67"/>
      <c r="M16" s="68">
        <f t="shared" si="1"/>
        <v>0</v>
      </c>
      <c r="N16" s="55"/>
      <c r="O16" s="53"/>
      <c r="P16" s="53"/>
      <c r="Q16" s="53"/>
      <c r="R16" s="56"/>
      <c r="S16" s="57">
        <f t="shared" si="5"/>
        <v>0</v>
      </c>
      <c r="T16" s="58" t="str">
        <f>IF(S16&gt;13,Variables!$E$3,IF(S16&gt;7.5,Variables!$E$4,IF(S16&gt;5.4,Variables!$E$5,IF(S16&gt;5.3,Variables!$E$6,IF(S16&gt;3.8,4,Variables!$E$7)))))</f>
        <v>5 Years</v>
      </c>
    </row>
    <row r="17" spans="1:21" s="37" customFormat="1" ht="21.5" customHeight="1">
      <c r="A17" s="69"/>
      <c r="B17" s="114" t="s">
        <v>43</v>
      </c>
      <c r="C17" s="115"/>
      <c r="D17" s="39"/>
      <c r="E17" s="40"/>
      <c r="F17" s="41"/>
      <c r="G17" s="39"/>
      <c r="H17" s="40"/>
      <c r="I17" s="40"/>
      <c r="J17" s="40"/>
      <c r="K17" s="40"/>
      <c r="L17" s="41"/>
      <c r="M17" s="39"/>
      <c r="N17" s="40"/>
      <c r="O17" s="40"/>
      <c r="P17" s="40"/>
      <c r="Q17" s="40"/>
      <c r="R17" s="41"/>
      <c r="S17" s="70"/>
      <c r="T17" s="43"/>
      <c r="U17" s="71"/>
    </row>
    <row r="18" spans="1:21" s="59" customFormat="1" ht="21.5" customHeight="1">
      <c r="A18" s="60" t="s">
        <v>105</v>
      </c>
      <c r="B18" s="47" t="s">
        <v>44</v>
      </c>
      <c r="C18" s="48" t="s">
        <v>45</v>
      </c>
      <c r="D18" s="49" t="str">
        <f t="shared" ref="D18:D24" si="6">IF(G18&lt;201,"L",IF(G18&lt;301,"M",IF(G18&lt;401,"H","ERROR")))</f>
        <v>L</v>
      </c>
      <c r="E18" s="50" t="str">
        <f t="shared" ref="E18:E24" si="7">IF(M18&lt;201,"L",IF(M18&lt;301,"M",IF(M18&lt;401,"H","ERROR")))</f>
        <v>L</v>
      </c>
      <c r="F18" s="51" t="str">
        <f t="shared" ref="F18:F24" si="8">IF(S18&lt;4.1,"L",IF(S18&lt;9.1,"M",IF(S18&lt;17,"H","ERROR")))</f>
        <v>L</v>
      </c>
      <c r="G18" s="52">
        <f t="shared" ref="G18:G24" si="9">SUMPRODUCT($H$5:$L$5,H18:L18)</f>
        <v>0</v>
      </c>
      <c r="H18" s="55"/>
      <c r="I18" s="53"/>
      <c r="J18" s="53"/>
      <c r="K18" s="53"/>
      <c r="L18" s="56"/>
      <c r="M18" s="52">
        <f t="shared" ref="M18:M24" si="10">SUMPRODUCT($N$5:$R$5,N18:R18)</f>
        <v>0</v>
      </c>
      <c r="N18" s="55"/>
      <c r="O18" s="53"/>
      <c r="P18" s="53"/>
      <c r="Q18" s="53"/>
      <c r="R18" s="56"/>
      <c r="S18" s="57">
        <f t="shared" si="5"/>
        <v>0</v>
      </c>
      <c r="T18" s="58" t="str">
        <f>IF(S18&gt;13,Variables!$E$3,IF(S18&gt;7.5,Variables!$E$4,IF(S18&gt;5.4,Variables!$E$5,IF(S18&gt;5.3,Variables!$E$6,IF(S18&gt;3.8,4,Variables!$E$7)))))</f>
        <v>5 Years</v>
      </c>
    </row>
    <row r="19" spans="1:21" s="59" customFormat="1" ht="21.5" customHeight="1">
      <c r="A19" s="60" t="s">
        <v>110</v>
      </c>
      <c r="B19" s="47" t="s">
        <v>46</v>
      </c>
      <c r="C19" s="48" t="s">
        <v>47</v>
      </c>
      <c r="D19" s="49" t="str">
        <f t="shared" si="6"/>
        <v>L</v>
      </c>
      <c r="E19" s="50" t="str">
        <f t="shared" si="7"/>
        <v>L</v>
      </c>
      <c r="F19" s="51" t="str">
        <f t="shared" si="8"/>
        <v>L</v>
      </c>
      <c r="G19" s="52">
        <f t="shared" si="9"/>
        <v>0</v>
      </c>
      <c r="H19" s="55"/>
      <c r="I19" s="53"/>
      <c r="J19" s="53"/>
      <c r="K19" s="53"/>
      <c r="L19" s="56"/>
      <c r="M19" s="52">
        <f t="shared" si="10"/>
        <v>0</v>
      </c>
      <c r="N19" s="55"/>
      <c r="O19" s="53"/>
      <c r="P19" s="53"/>
      <c r="Q19" s="53"/>
      <c r="R19" s="56"/>
      <c r="S19" s="57">
        <f t="shared" si="5"/>
        <v>0</v>
      </c>
      <c r="T19" s="58" t="str">
        <f>IF(S19&gt;13,Variables!$E$3,IF(S19&gt;7.5,Variables!$E$4,IF(S19&gt;5.4,Variables!$E$5,IF(S19&gt;5.3,Variables!$E$6,IF(S19&gt;3.8,4,Variables!$E$7)))))</f>
        <v>5 Years</v>
      </c>
    </row>
    <row r="20" spans="1:21" s="59" customFormat="1" ht="21.5" customHeight="1">
      <c r="A20" s="60" t="s">
        <v>110</v>
      </c>
      <c r="B20" s="47" t="s">
        <v>48</v>
      </c>
      <c r="C20" s="48" t="s">
        <v>49</v>
      </c>
      <c r="D20" s="49" t="str">
        <f t="shared" si="6"/>
        <v>L</v>
      </c>
      <c r="E20" s="50" t="str">
        <f t="shared" si="7"/>
        <v>L</v>
      </c>
      <c r="F20" s="51" t="str">
        <f t="shared" si="8"/>
        <v>L</v>
      </c>
      <c r="G20" s="52">
        <f t="shared" si="9"/>
        <v>0</v>
      </c>
      <c r="H20" s="55"/>
      <c r="I20" s="53"/>
      <c r="J20" s="53"/>
      <c r="K20" s="53"/>
      <c r="L20" s="56"/>
      <c r="M20" s="52">
        <f t="shared" si="10"/>
        <v>0</v>
      </c>
      <c r="N20" s="55"/>
      <c r="O20" s="53"/>
      <c r="P20" s="53"/>
      <c r="Q20" s="53"/>
      <c r="R20" s="56"/>
      <c r="S20" s="57">
        <f t="shared" si="5"/>
        <v>0</v>
      </c>
      <c r="T20" s="58" t="str">
        <f>IF(S20&gt;13,Variables!$E$3,IF(S20&gt;7.5,Variables!$E$4,IF(S20&gt;5.4,Variables!$E$5,IF(S20&gt;5.3,Variables!$E$6,IF(S20&gt;3.8,4,Variables!$E$7)))))</f>
        <v>5 Years</v>
      </c>
    </row>
    <row r="21" spans="1:21" s="59" customFormat="1" ht="21.5" customHeight="1">
      <c r="A21" s="60" t="s">
        <v>111</v>
      </c>
      <c r="B21" s="47" t="s">
        <v>50</v>
      </c>
      <c r="C21" s="48" t="s">
        <v>51</v>
      </c>
      <c r="D21" s="49" t="str">
        <f t="shared" si="6"/>
        <v>L</v>
      </c>
      <c r="E21" s="50" t="str">
        <f t="shared" si="7"/>
        <v>L</v>
      </c>
      <c r="F21" s="51" t="str">
        <f t="shared" si="8"/>
        <v>L</v>
      </c>
      <c r="G21" s="52">
        <f t="shared" si="9"/>
        <v>0</v>
      </c>
      <c r="H21" s="55"/>
      <c r="I21" s="53"/>
      <c r="J21" s="53"/>
      <c r="K21" s="53"/>
      <c r="L21" s="56"/>
      <c r="M21" s="52">
        <f t="shared" si="10"/>
        <v>0</v>
      </c>
      <c r="N21" s="55"/>
      <c r="O21" s="53"/>
      <c r="P21" s="53"/>
      <c r="Q21" s="53"/>
      <c r="R21" s="56"/>
      <c r="S21" s="57">
        <f t="shared" si="5"/>
        <v>0</v>
      </c>
      <c r="T21" s="58" t="str">
        <f>IF(S21&gt;13,Variables!$E$3,IF(S21&gt;7.5,Variables!$E$4,IF(S21&gt;5.4,Variables!$E$5,IF(S21&gt;5.3,Variables!$E$6,IF(S21&gt;3.8,4,Variables!$E$7)))))</f>
        <v>5 Years</v>
      </c>
    </row>
    <row r="22" spans="1:21" s="59" customFormat="1" ht="21.5" customHeight="1">
      <c r="A22" s="60" t="s">
        <v>110</v>
      </c>
      <c r="B22" s="47" t="s">
        <v>52</v>
      </c>
      <c r="C22" s="48" t="s">
        <v>53</v>
      </c>
      <c r="D22" s="49" t="str">
        <f t="shared" si="6"/>
        <v>L</v>
      </c>
      <c r="E22" s="50" t="str">
        <f t="shared" si="7"/>
        <v>L</v>
      </c>
      <c r="F22" s="51" t="str">
        <f t="shared" si="8"/>
        <v>L</v>
      </c>
      <c r="G22" s="52">
        <f t="shared" si="9"/>
        <v>0</v>
      </c>
      <c r="H22" s="55"/>
      <c r="I22" s="53"/>
      <c r="J22" s="53"/>
      <c r="K22" s="53"/>
      <c r="L22" s="56"/>
      <c r="M22" s="52">
        <f t="shared" si="10"/>
        <v>0</v>
      </c>
      <c r="N22" s="55"/>
      <c r="O22" s="53"/>
      <c r="P22" s="53"/>
      <c r="Q22" s="53"/>
      <c r="R22" s="56"/>
      <c r="S22" s="57">
        <f t="shared" si="5"/>
        <v>0</v>
      </c>
      <c r="T22" s="58" t="str">
        <f>IF(S22&gt;13,Variables!$E$3,IF(S22&gt;7.5,Variables!$E$4,IF(S22&gt;5.4,Variables!$E$5,IF(S22&gt;5.3,Variables!$E$6,IF(S22&gt;3.8,4,Variables!$E$7)))))</f>
        <v>5 Years</v>
      </c>
    </row>
    <row r="23" spans="1:21" s="59" customFormat="1" ht="21.5" customHeight="1">
      <c r="A23" s="60" t="s">
        <v>112</v>
      </c>
      <c r="B23" s="47" t="s">
        <v>54</v>
      </c>
      <c r="C23" s="48" t="s">
        <v>55</v>
      </c>
      <c r="D23" s="49" t="str">
        <f t="shared" si="6"/>
        <v>L</v>
      </c>
      <c r="E23" s="50" t="str">
        <f t="shared" si="7"/>
        <v>L</v>
      </c>
      <c r="F23" s="51" t="str">
        <f t="shared" si="8"/>
        <v>L</v>
      </c>
      <c r="G23" s="52">
        <f t="shared" si="9"/>
        <v>0</v>
      </c>
      <c r="H23" s="55"/>
      <c r="I23" s="53"/>
      <c r="J23" s="53"/>
      <c r="K23" s="53"/>
      <c r="L23" s="56"/>
      <c r="M23" s="52">
        <f t="shared" si="10"/>
        <v>0</v>
      </c>
      <c r="N23" s="55"/>
      <c r="O23" s="53"/>
      <c r="P23" s="53"/>
      <c r="Q23" s="53"/>
      <c r="R23" s="56"/>
      <c r="S23" s="57">
        <f t="shared" si="5"/>
        <v>0</v>
      </c>
      <c r="T23" s="58" t="str">
        <f>IF(S23&gt;13,Variables!$E$3,IF(S23&gt;7.5,Variables!$E$4,IF(S23&gt;5.4,Variables!$E$5,IF(S23&gt;5.3,Variables!$E$6,IF(S23&gt;3.8,4,Variables!$E$7)))))</f>
        <v>5 Years</v>
      </c>
    </row>
    <row r="24" spans="1:21" s="59" customFormat="1" ht="21.5" customHeight="1">
      <c r="A24" s="60" t="s">
        <v>109</v>
      </c>
      <c r="B24" s="47" t="s">
        <v>56</v>
      </c>
      <c r="C24" s="48" t="s">
        <v>57</v>
      </c>
      <c r="D24" s="49" t="str">
        <f t="shared" si="6"/>
        <v>L</v>
      </c>
      <c r="E24" s="50" t="str">
        <f t="shared" si="7"/>
        <v>L</v>
      </c>
      <c r="F24" s="51" t="str">
        <f t="shared" si="8"/>
        <v>L</v>
      </c>
      <c r="G24" s="52">
        <f t="shared" si="9"/>
        <v>0</v>
      </c>
      <c r="H24" s="55"/>
      <c r="I24" s="53"/>
      <c r="J24" s="53"/>
      <c r="K24" s="53"/>
      <c r="L24" s="56"/>
      <c r="M24" s="52">
        <f t="shared" si="10"/>
        <v>0</v>
      </c>
      <c r="N24" s="55"/>
      <c r="O24" s="53"/>
      <c r="P24" s="53"/>
      <c r="Q24" s="53"/>
      <c r="R24" s="56"/>
      <c r="S24" s="57">
        <f t="shared" si="5"/>
        <v>0</v>
      </c>
      <c r="T24" s="58" t="str">
        <f>IF(S24&gt;13,Variables!$E$3,IF(S24&gt;7.5,Variables!$E$4,IF(S24&gt;5.4,Variables!$E$5,IF(S24&gt;5.3,Variables!$E$6,IF(S24&gt;3.8,4,Variables!$E$7)))))</f>
        <v>5 Years</v>
      </c>
    </row>
    <row r="25" spans="1:21" s="37" customFormat="1" ht="21.5" customHeight="1">
      <c r="A25" s="69"/>
      <c r="B25" s="93" t="s">
        <v>58</v>
      </c>
      <c r="C25" s="94"/>
      <c r="D25" s="39"/>
      <c r="E25" s="40"/>
      <c r="F25" s="41"/>
      <c r="G25" s="39"/>
      <c r="H25" s="40"/>
      <c r="I25" s="40"/>
      <c r="J25" s="40"/>
      <c r="K25" s="40"/>
      <c r="L25" s="41"/>
      <c r="M25" s="39"/>
      <c r="N25" s="40"/>
      <c r="O25" s="40"/>
      <c r="P25" s="40"/>
      <c r="Q25" s="40"/>
      <c r="R25" s="41"/>
      <c r="S25" s="70"/>
      <c r="T25" s="43"/>
      <c r="U25" s="71"/>
    </row>
    <row r="26" spans="1:21" s="59" customFormat="1" ht="21.5" customHeight="1">
      <c r="A26" s="60" t="s">
        <v>113</v>
      </c>
      <c r="B26" s="47" t="s">
        <v>59</v>
      </c>
      <c r="C26" s="48" t="s">
        <v>60</v>
      </c>
      <c r="D26" s="49" t="str">
        <f t="shared" ref="D26:D38" si="11">IF(G26&lt;201,"L",IF(G26&lt;301,"M",IF(G26&lt;401,"H","ERROR")))</f>
        <v>L</v>
      </c>
      <c r="E26" s="50" t="str">
        <f t="shared" ref="E26:E38" si="12">IF(M26&lt;201,"L",IF(M26&lt;301,"M",IF(M26&lt;401,"H","ERROR")))</f>
        <v>L</v>
      </c>
      <c r="F26" s="51" t="str">
        <f t="shared" ref="F26:F38" si="13">IF(S26&lt;4.1,"L",IF(S26&lt;9.1,"M",IF(S26&lt;17,"H","ERROR")))</f>
        <v>L</v>
      </c>
      <c r="G26" s="52">
        <f t="shared" ref="G26:G38" si="14">SUMPRODUCT($H$5:$L$5,H26:L26)</f>
        <v>0</v>
      </c>
      <c r="H26" s="55"/>
      <c r="I26" s="53"/>
      <c r="J26" s="53"/>
      <c r="K26" s="53"/>
      <c r="L26" s="56"/>
      <c r="M26" s="52">
        <f t="shared" ref="M26:M38" si="15">SUMPRODUCT($N$5:$R$5,N26:R26)</f>
        <v>0</v>
      </c>
      <c r="N26" s="55"/>
      <c r="O26" s="53"/>
      <c r="P26" s="53"/>
      <c r="Q26" s="53"/>
      <c r="R26" s="56"/>
      <c r="S26" s="57">
        <f t="shared" si="5"/>
        <v>0</v>
      </c>
      <c r="T26" s="58" t="str">
        <f>IF(S26&gt;13,Variables!$E$3,IF(S26&gt;7.5,Variables!$E$4,IF(S26&gt;5.4,Variables!$E$5,IF(S26&gt;5.3,Variables!$E$6,IF(S26&gt;3.8,4,Variables!$E$7)))))</f>
        <v>5 Years</v>
      </c>
    </row>
    <row r="27" spans="1:21" s="59" customFormat="1" ht="21.5" customHeight="1">
      <c r="A27" s="60" t="s">
        <v>111</v>
      </c>
      <c r="B27" s="47" t="s">
        <v>61</v>
      </c>
      <c r="C27" s="48" t="s">
        <v>62</v>
      </c>
      <c r="D27" s="49" t="str">
        <f t="shared" si="11"/>
        <v>L</v>
      </c>
      <c r="E27" s="50" t="str">
        <f t="shared" si="12"/>
        <v>L</v>
      </c>
      <c r="F27" s="51" t="str">
        <f t="shared" si="13"/>
        <v>L</v>
      </c>
      <c r="G27" s="52">
        <f t="shared" si="14"/>
        <v>0</v>
      </c>
      <c r="H27" s="55"/>
      <c r="I27" s="53"/>
      <c r="J27" s="53"/>
      <c r="K27" s="53"/>
      <c r="L27" s="56"/>
      <c r="M27" s="52">
        <f t="shared" si="15"/>
        <v>0</v>
      </c>
      <c r="N27" s="55"/>
      <c r="O27" s="53"/>
      <c r="P27" s="53"/>
      <c r="Q27" s="53"/>
      <c r="R27" s="56"/>
      <c r="S27" s="57">
        <f t="shared" si="5"/>
        <v>0</v>
      </c>
      <c r="T27" s="58" t="str">
        <f>IF(S27&gt;13,Variables!$E$3,IF(S27&gt;7.5,Variables!$E$4,IF(S27&gt;5.4,Variables!$E$5,IF(S27&gt;5.3,Variables!$E$6,IF(S27&gt;3.8,4,Variables!$E$7)))))</f>
        <v>5 Years</v>
      </c>
    </row>
    <row r="28" spans="1:21" s="59" customFormat="1" ht="21.5" customHeight="1">
      <c r="A28" s="60" t="s">
        <v>114</v>
      </c>
      <c r="B28" s="47" t="s">
        <v>63</v>
      </c>
      <c r="C28" s="48" t="s">
        <v>64</v>
      </c>
      <c r="D28" s="49" t="str">
        <f t="shared" si="11"/>
        <v>L</v>
      </c>
      <c r="E28" s="50" t="str">
        <f t="shared" si="12"/>
        <v>L</v>
      </c>
      <c r="F28" s="51" t="str">
        <f t="shared" si="13"/>
        <v>L</v>
      </c>
      <c r="G28" s="52">
        <f t="shared" si="14"/>
        <v>0</v>
      </c>
      <c r="H28" s="55"/>
      <c r="I28" s="53"/>
      <c r="J28" s="53"/>
      <c r="K28" s="53"/>
      <c r="L28" s="56"/>
      <c r="M28" s="52">
        <f t="shared" si="15"/>
        <v>0</v>
      </c>
      <c r="N28" s="55"/>
      <c r="O28" s="53"/>
      <c r="P28" s="53"/>
      <c r="Q28" s="53"/>
      <c r="R28" s="56"/>
      <c r="S28" s="57">
        <f t="shared" si="5"/>
        <v>0</v>
      </c>
      <c r="T28" s="58" t="str">
        <f>IF(S28&gt;13,Variables!$E$3,IF(S28&gt;7.5,Variables!$E$4,IF(S28&gt;5.4,Variables!$E$5,IF(S28&gt;5.3,Variables!$E$6,IF(S28&gt;3.8,4,Variables!$E$7)))))</f>
        <v>5 Years</v>
      </c>
    </row>
    <row r="29" spans="1:21" s="59" customFormat="1" ht="21.5" customHeight="1">
      <c r="A29" s="60" t="s">
        <v>114</v>
      </c>
      <c r="B29" s="47" t="s">
        <v>65</v>
      </c>
      <c r="C29" s="48" t="s">
        <v>66</v>
      </c>
      <c r="D29" s="49" t="str">
        <f t="shared" si="11"/>
        <v>L</v>
      </c>
      <c r="E29" s="50" t="str">
        <f t="shared" si="12"/>
        <v>L</v>
      </c>
      <c r="F29" s="51" t="str">
        <f t="shared" si="13"/>
        <v>L</v>
      </c>
      <c r="G29" s="52">
        <f t="shared" si="14"/>
        <v>0</v>
      </c>
      <c r="H29" s="55"/>
      <c r="I29" s="53"/>
      <c r="J29" s="53"/>
      <c r="K29" s="53"/>
      <c r="L29" s="56"/>
      <c r="M29" s="52">
        <f t="shared" si="15"/>
        <v>0</v>
      </c>
      <c r="N29" s="55"/>
      <c r="O29" s="53"/>
      <c r="P29" s="53"/>
      <c r="Q29" s="53"/>
      <c r="R29" s="56"/>
      <c r="S29" s="57">
        <f t="shared" si="5"/>
        <v>0</v>
      </c>
      <c r="T29" s="58" t="str">
        <f>IF(S29&gt;13,Variables!$E$3,IF(S29&gt;7.5,Variables!$E$4,IF(S29&gt;5.4,Variables!$E$5,IF(S29&gt;5.3,Variables!$E$6,IF(S29&gt;3.8,4,Variables!$E$7)))))</f>
        <v>5 Years</v>
      </c>
    </row>
    <row r="30" spans="1:21" s="59" customFormat="1" ht="21.5" customHeight="1">
      <c r="A30" s="60" t="s">
        <v>115</v>
      </c>
      <c r="B30" s="47" t="s">
        <v>67</v>
      </c>
      <c r="C30" s="48" t="s">
        <v>68</v>
      </c>
      <c r="D30" s="49" t="str">
        <f t="shared" si="11"/>
        <v>L</v>
      </c>
      <c r="E30" s="50" t="str">
        <f t="shared" si="12"/>
        <v>L</v>
      </c>
      <c r="F30" s="51" t="str">
        <f t="shared" si="13"/>
        <v>L</v>
      </c>
      <c r="G30" s="52">
        <f t="shared" si="14"/>
        <v>0</v>
      </c>
      <c r="H30" s="55"/>
      <c r="I30" s="53"/>
      <c r="J30" s="53"/>
      <c r="K30" s="53"/>
      <c r="L30" s="56"/>
      <c r="M30" s="52">
        <f t="shared" si="15"/>
        <v>0</v>
      </c>
      <c r="N30" s="55"/>
      <c r="O30" s="53"/>
      <c r="P30" s="53"/>
      <c r="Q30" s="53"/>
      <c r="R30" s="56"/>
      <c r="S30" s="57">
        <f t="shared" si="5"/>
        <v>0</v>
      </c>
      <c r="T30" s="58" t="str">
        <f>IF(S30&gt;13,Variables!$E$3,IF(S30&gt;7.5,Variables!$E$4,IF(S30&gt;5.4,Variables!$E$5,IF(S30&gt;5.3,Variables!$E$6,IF(S30&gt;3.8,4,Variables!$E$7)))))</f>
        <v>5 Years</v>
      </c>
    </row>
    <row r="31" spans="1:21" s="59" customFormat="1" ht="21.5" customHeight="1">
      <c r="A31" s="60" t="s">
        <v>112</v>
      </c>
      <c r="B31" s="47" t="s">
        <v>69</v>
      </c>
      <c r="C31" s="48" t="s">
        <v>70</v>
      </c>
      <c r="D31" s="49" t="str">
        <f t="shared" si="11"/>
        <v>L</v>
      </c>
      <c r="E31" s="50" t="str">
        <f t="shared" si="12"/>
        <v>L</v>
      </c>
      <c r="F31" s="51" t="str">
        <f t="shared" si="13"/>
        <v>L</v>
      </c>
      <c r="G31" s="52">
        <f t="shared" si="14"/>
        <v>0</v>
      </c>
      <c r="H31" s="55"/>
      <c r="I31" s="53"/>
      <c r="J31" s="53"/>
      <c r="K31" s="53"/>
      <c r="L31" s="56"/>
      <c r="M31" s="52">
        <f t="shared" si="15"/>
        <v>0</v>
      </c>
      <c r="N31" s="55"/>
      <c r="O31" s="53"/>
      <c r="P31" s="53"/>
      <c r="Q31" s="53"/>
      <c r="R31" s="56"/>
      <c r="S31" s="57">
        <f t="shared" si="5"/>
        <v>0</v>
      </c>
      <c r="T31" s="58" t="str">
        <f>IF(S31&gt;13,Variables!$E$3,IF(S31&gt;7.5,Variables!$E$4,IF(S31&gt;5.4,Variables!$E$5,IF(S31&gt;5.3,Variables!$E$6,IF(S31&gt;3.8,4,Variables!$E$7)))))</f>
        <v>5 Years</v>
      </c>
    </row>
    <row r="32" spans="1:21" s="59" customFormat="1" ht="21.5" customHeight="1">
      <c r="A32" s="60" t="s">
        <v>116</v>
      </c>
      <c r="B32" s="47" t="s">
        <v>71</v>
      </c>
      <c r="C32" s="48" t="s">
        <v>72</v>
      </c>
      <c r="D32" s="49" t="str">
        <f t="shared" si="11"/>
        <v>L</v>
      </c>
      <c r="E32" s="50" t="str">
        <f t="shared" si="12"/>
        <v>L</v>
      </c>
      <c r="F32" s="51" t="str">
        <f t="shared" si="13"/>
        <v>L</v>
      </c>
      <c r="G32" s="52">
        <f t="shared" si="14"/>
        <v>0</v>
      </c>
      <c r="H32" s="55"/>
      <c r="I32" s="53"/>
      <c r="J32" s="53"/>
      <c r="K32" s="53"/>
      <c r="L32" s="56"/>
      <c r="M32" s="52">
        <f t="shared" si="15"/>
        <v>0</v>
      </c>
      <c r="N32" s="55"/>
      <c r="O32" s="53"/>
      <c r="P32" s="53"/>
      <c r="Q32" s="53"/>
      <c r="R32" s="56"/>
      <c r="S32" s="57">
        <f t="shared" si="5"/>
        <v>0</v>
      </c>
      <c r="T32" s="58" t="str">
        <f>IF(S32&gt;13,Variables!$E$3,IF(S32&gt;7.5,Variables!$E$4,IF(S32&gt;5.4,Variables!$E$5,IF(S32&gt;5.3,Variables!$E$6,IF(S32&gt;3.8,4,Variables!$E$7)))))</f>
        <v>5 Years</v>
      </c>
    </row>
    <row r="33" spans="1:21" s="59" customFormat="1" ht="21.5" customHeight="1">
      <c r="A33" s="60" t="s">
        <v>111</v>
      </c>
      <c r="B33" s="47" t="s">
        <v>73</v>
      </c>
      <c r="C33" s="48" t="s">
        <v>74</v>
      </c>
      <c r="D33" s="49" t="str">
        <f t="shared" si="11"/>
        <v>L</v>
      </c>
      <c r="E33" s="50" t="str">
        <f t="shared" si="12"/>
        <v>L</v>
      </c>
      <c r="F33" s="51" t="str">
        <f t="shared" si="13"/>
        <v>L</v>
      </c>
      <c r="G33" s="52">
        <f t="shared" si="14"/>
        <v>0</v>
      </c>
      <c r="H33" s="55"/>
      <c r="I33" s="53"/>
      <c r="J33" s="53"/>
      <c r="K33" s="53"/>
      <c r="L33" s="56"/>
      <c r="M33" s="52">
        <f t="shared" si="15"/>
        <v>0</v>
      </c>
      <c r="N33" s="55"/>
      <c r="O33" s="53"/>
      <c r="P33" s="53"/>
      <c r="Q33" s="53"/>
      <c r="R33" s="56"/>
      <c r="S33" s="57">
        <f t="shared" si="5"/>
        <v>0</v>
      </c>
      <c r="T33" s="58" t="str">
        <f>IF(S33&gt;13,Variables!$E$3,IF(S33&gt;7.5,Variables!$E$4,IF(S33&gt;5.4,Variables!$E$5,IF(S33&gt;5.3,Variables!$E$6,IF(S33&gt;3.8,4,Variables!$E$7)))))</f>
        <v>5 Years</v>
      </c>
    </row>
    <row r="34" spans="1:21" s="59" customFormat="1" ht="21.5" customHeight="1">
      <c r="A34" s="60" t="s">
        <v>117</v>
      </c>
      <c r="B34" s="47" t="s">
        <v>75</v>
      </c>
      <c r="C34" s="48" t="s">
        <v>76</v>
      </c>
      <c r="D34" s="49" t="str">
        <f t="shared" si="11"/>
        <v>L</v>
      </c>
      <c r="E34" s="50" t="str">
        <f t="shared" si="12"/>
        <v>L</v>
      </c>
      <c r="F34" s="51" t="str">
        <f t="shared" si="13"/>
        <v>L</v>
      </c>
      <c r="G34" s="52">
        <f t="shared" si="14"/>
        <v>0</v>
      </c>
      <c r="H34" s="55"/>
      <c r="I34" s="53"/>
      <c r="J34" s="53"/>
      <c r="K34" s="53"/>
      <c r="L34" s="56"/>
      <c r="M34" s="52">
        <f t="shared" si="15"/>
        <v>0</v>
      </c>
      <c r="N34" s="55"/>
      <c r="O34" s="53"/>
      <c r="P34" s="53"/>
      <c r="Q34" s="53"/>
      <c r="R34" s="56"/>
      <c r="S34" s="57">
        <f t="shared" si="5"/>
        <v>0</v>
      </c>
      <c r="T34" s="58" t="str">
        <f>IF(S34&gt;13,Variables!$E$3,IF(S34&gt;7.5,Variables!$E$4,IF(S34&gt;5.4,Variables!$E$5,IF(S34&gt;5.3,Variables!$E$6,IF(S34&gt;3.8,4,Variables!$E$7)))))</f>
        <v>5 Years</v>
      </c>
    </row>
    <row r="35" spans="1:21" s="59" customFormat="1" ht="21.5" customHeight="1">
      <c r="A35" s="60" t="s">
        <v>118</v>
      </c>
      <c r="B35" s="47" t="s">
        <v>77</v>
      </c>
      <c r="C35" s="48" t="s">
        <v>78</v>
      </c>
      <c r="D35" s="49" t="str">
        <f t="shared" si="11"/>
        <v>L</v>
      </c>
      <c r="E35" s="50" t="str">
        <f t="shared" si="12"/>
        <v>L</v>
      </c>
      <c r="F35" s="51" t="str">
        <f t="shared" si="13"/>
        <v>L</v>
      </c>
      <c r="G35" s="52">
        <f t="shared" si="14"/>
        <v>0</v>
      </c>
      <c r="H35" s="55"/>
      <c r="I35" s="53"/>
      <c r="J35" s="53"/>
      <c r="K35" s="53"/>
      <c r="L35" s="56"/>
      <c r="M35" s="52">
        <f t="shared" si="15"/>
        <v>0</v>
      </c>
      <c r="N35" s="55"/>
      <c r="O35" s="53"/>
      <c r="P35" s="53"/>
      <c r="Q35" s="53"/>
      <c r="R35" s="56"/>
      <c r="S35" s="57">
        <f t="shared" si="5"/>
        <v>0</v>
      </c>
      <c r="T35" s="58" t="str">
        <f>IF(S35&gt;13,Variables!$E$3,IF(S35&gt;7.5,Variables!$E$4,IF(S35&gt;5.4,Variables!$E$5,IF(S35&gt;5.3,Variables!$E$6,IF(S35&gt;3.8,4,Variables!$E$7)))))</f>
        <v>5 Years</v>
      </c>
    </row>
    <row r="36" spans="1:21" s="59" customFormat="1" ht="21.5" customHeight="1">
      <c r="A36" s="60" t="s">
        <v>112</v>
      </c>
      <c r="B36" s="47" t="s">
        <v>79</v>
      </c>
      <c r="C36" s="48" t="s">
        <v>80</v>
      </c>
      <c r="D36" s="49" t="str">
        <f t="shared" si="11"/>
        <v>L</v>
      </c>
      <c r="E36" s="50" t="str">
        <f t="shared" si="12"/>
        <v>L</v>
      </c>
      <c r="F36" s="51" t="str">
        <f t="shared" si="13"/>
        <v>L</v>
      </c>
      <c r="G36" s="52">
        <f t="shared" si="14"/>
        <v>0</v>
      </c>
      <c r="H36" s="55"/>
      <c r="I36" s="53"/>
      <c r="J36" s="53"/>
      <c r="K36" s="53"/>
      <c r="L36" s="56"/>
      <c r="M36" s="52">
        <f t="shared" si="15"/>
        <v>0</v>
      </c>
      <c r="N36" s="55"/>
      <c r="O36" s="53"/>
      <c r="P36" s="53"/>
      <c r="Q36" s="53"/>
      <c r="R36" s="56"/>
      <c r="S36" s="57">
        <f t="shared" si="5"/>
        <v>0</v>
      </c>
      <c r="T36" s="58" t="str">
        <f>IF(S36&gt;13,Variables!$E$3,IF(S36&gt;7.5,Variables!$E$4,IF(S36&gt;5.4,Variables!$E$5,IF(S36&gt;5.3,Variables!$E$6,IF(S36&gt;3.8,4,Variables!$E$7)))))</f>
        <v>5 Years</v>
      </c>
    </row>
    <row r="37" spans="1:21" s="59" customFormat="1" ht="21.5" customHeight="1">
      <c r="A37" s="60" t="s">
        <v>116</v>
      </c>
      <c r="B37" s="47" t="s">
        <v>81</v>
      </c>
      <c r="C37" s="48" t="s">
        <v>82</v>
      </c>
      <c r="D37" s="49" t="str">
        <f t="shared" si="11"/>
        <v>L</v>
      </c>
      <c r="E37" s="50" t="str">
        <f t="shared" si="12"/>
        <v>L</v>
      </c>
      <c r="F37" s="51" t="str">
        <f t="shared" si="13"/>
        <v>L</v>
      </c>
      <c r="G37" s="52">
        <f t="shared" si="14"/>
        <v>0</v>
      </c>
      <c r="H37" s="55"/>
      <c r="I37" s="53"/>
      <c r="J37" s="53"/>
      <c r="K37" s="53"/>
      <c r="L37" s="56"/>
      <c r="M37" s="52">
        <f t="shared" si="15"/>
        <v>0</v>
      </c>
      <c r="N37" s="55"/>
      <c r="O37" s="53"/>
      <c r="P37" s="53"/>
      <c r="Q37" s="53"/>
      <c r="R37" s="56"/>
      <c r="S37" s="57">
        <f t="shared" si="5"/>
        <v>0</v>
      </c>
      <c r="T37" s="58" t="str">
        <f>IF(S37&gt;13,Variables!$E$3,IF(S37&gt;7.5,Variables!$E$4,IF(S37&gt;5.4,Variables!$E$5,IF(S37&gt;5.3,Variables!$E$6,IF(S37&gt;3.8,4,Variables!$E$7)))))</f>
        <v>5 Years</v>
      </c>
    </row>
    <row r="38" spans="1:21" s="59" customFormat="1" ht="21.5" customHeight="1">
      <c r="A38" s="60" t="s">
        <v>119</v>
      </c>
      <c r="B38" s="47" t="s">
        <v>83</v>
      </c>
      <c r="C38" s="48" t="s">
        <v>84</v>
      </c>
      <c r="D38" s="49" t="str">
        <f t="shared" si="11"/>
        <v>L</v>
      </c>
      <c r="E38" s="50" t="str">
        <f t="shared" si="12"/>
        <v>L</v>
      </c>
      <c r="F38" s="51" t="str">
        <f t="shared" si="13"/>
        <v>L</v>
      </c>
      <c r="G38" s="52">
        <f t="shared" si="14"/>
        <v>0</v>
      </c>
      <c r="H38" s="55"/>
      <c r="I38" s="53"/>
      <c r="J38" s="53"/>
      <c r="K38" s="53"/>
      <c r="L38" s="56"/>
      <c r="M38" s="52">
        <f t="shared" si="15"/>
        <v>0</v>
      </c>
      <c r="N38" s="55"/>
      <c r="O38" s="53"/>
      <c r="P38" s="53"/>
      <c r="Q38" s="53"/>
      <c r="R38" s="56"/>
      <c r="S38" s="57">
        <f t="shared" si="5"/>
        <v>0</v>
      </c>
      <c r="T38" s="58" t="str">
        <f>IF(S38&gt;13,Variables!$E$3,IF(S38&gt;7.5,Variables!$E$4,IF(S38&gt;5.4,Variables!$E$5,IF(S38&gt;5.3,Variables!$E$6,IF(S38&gt;3.8,4,Variables!$E$7)))))</f>
        <v>5 Years</v>
      </c>
    </row>
    <row r="39" spans="1:21" s="37" customFormat="1" ht="21.5" customHeight="1">
      <c r="A39" s="69"/>
      <c r="B39" s="93" t="s">
        <v>85</v>
      </c>
      <c r="C39" s="94"/>
      <c r="D39" s="39"/>
      <c r="E39" s="40"/>
      <c r="F39" s="41"/>
      <c r="G39" s="39"/>
      <c r="H39" s="40"/>
      <c r="I39" s="40"/>
      <c r="J39" s="40"/>
      <c r="K39" s="40"/>
      <c r="L39" s="41"/>
      <c r="M39" s="39"/>
      <c r="N39" s="40"/>
      <c r="O39" s="40"/>
      <c r="P39" s="40"/>
      <c r="Q39" s="40"/>
      <c r="R39" s="41"/>
      <c r="S39" s="70"/>
      <c r="T39" s="43"/>
      <c r="U39" s="71"/>
    </row>
    <row r="40" spans="1:21" s="59" customFormat="1" ht="21.5" customHeight="1">
      <c r="A40" s="60" t="s">
        <v>117</v>
      </c>
      <c r="B40" s="47" t="s">
        <v>86</v>
      </c>
      <c r="C40" s="48" t="s">
        <v>87</v>
      </c>
      <c r="D40" s="49" t="str">
        <f t="shared" ref="D40:D43" si="16">IF(G40&lt;201,"L",IF(G40&lt;301,"M",IF(G40&lt;401,"H","ERROR")))</f>
        <v>L</v>
      </c>
      <c r="E40" s="50" t="str">
        <f t="shared" ref="E40:E43" si="17">IF(M40&lt;201,"L",IF(M40&lt;301,"M",IF(M40&lt;401,"H","ERROR")))</f>
        <v>L</v>
      </c>
      <c r="F40" s="51" t="str">
        <f t="shared" ref="F40:F43" si="18">IF(S40&lt;4.1,"L",IF(S40&lt;9.1,"M",IF(S40&lt;17,"H","ERROR")))</f>
        <v>L</v>
      </c>
      <c r="G40" s="52">
        <f>SUMPRODUCT($H$5:$L$5,H40:L40)</f>
        <v>0</v>
      </c>
      <c r="H40" s="55"/>
      <c r="I40" s="53"/>
      <c r="J40" s="53"/>
      <c r="K40" s="53"/>
      <c r="L40" s="56"/>
      <c r="M40" s="52">
        <f>SUMPRODUCT($N$5:$R$5,N40:R40)</f>
        <v>0</v>
      </c>
      <c r="N40" s="55"/>
      <c r="O40" s="53"/>
      <c r="P40" s="53"/>
      <c r="Q40" s="53"/>
      <c r="R40" s="56"/>
      <c r="S40" s="57">
        <f t="shared" si="5"/>
        <v>0</v>
      </c>
      <c r="T40" s="58" t="str">
        <f>IF(S40&gt;13,Variables!$E$3,IF(S40&gt;7.5,Variables!$E$4,IF(S40&gt;5.4,Variables!$E$5,IF(S40&gt;5.3,Variables!$E$6,IF(S40&gt;3.8,4,Variables!$E$7)))))</f>
        <v>5 Years</v>
      </c>
    </row>
    <row r="41" spans="1:21" s="59" customFormat="1" ht="21.5" customHeight="1">
      <c r="A41" s="60" t="s">
        <v>116</v>
      </c>
      <c r="B41" s="47" t="s">
        <v>88</v>
      </c>
      <c r="C41" s="48" t="s">
        <v>89</v>
      </c>
      <c r="D41" s="49" t="str">
        <f t="shared" si="16"/>
        <v>L</v>
      </c>
      <c r="E41" s="50" t="str">
        <f t="shared" si="17"/>
        <v>L</v>
      </c>
      <c r="F41" s="51" t="str">
        <f t="shared" si="18"/>
        <v>L</v>
      </c>
      <c r="G41" s="52">
        <f>SUMPRODUCT($H$5:$L$5,H41:L41)</f>
        <v>0</v>
      </c>
      <c r="H41" s="55"/>
      <c r="I41" s="53"/>
      <c r="J41" s="53"/>
      <c r="K41" s="53"/>
      <c r="L41" s="56"/>
      <c r="M41" s="52">
        <f>SUMPRODUCT($N$5:$R$5,N41:R41)</f>
        <v>0</v>
      </c>
      <c r="N41" s="55"/>
      <c r="O41" s="53"/>
      <c r="P41" s="53"/>
      <c r="Q41" s="53"/>
      <c r="R41" s="56"/>
      <c r="S41" s="57">
        <f t="shared" si="5"/>
        <v>0</v>
      </c>
      <c r="T41" s="58" t="str">
        <f>IF(S41&gt;13,Variables!$E$3,IF(S41&gt;7.5,Variables!$E$4,IF(S41&gt;5.4,Variables!$E$5,IF(S41&gt;5.3,Variables!$E$6,IF(S41&gt;3.8,4,Variables!$E$7)))))</f>
        <v>5 Years</v>
      </c>
    </row>
    <row r="42" spans="1:21" s="59" customFormat="1" ht="21.5" customHeight="1">
      <c r="A42" s="60" t="s">
        <v>111</v>
      </c>
      <c r="B42" s="47" t="s">
        <v>90</v>
      </c>
      <c r="C42" s="48" t="s">
        <v>91</v>
      </c>
      <c r="D42" s="49" t="str">
        <f t="shared" si="16"/>
        <v>L</v>
      </c>
      <c r="E42" s="50" t="str">
        <f t="shared" si="17"/>
        <v>L</v>
      </c>
      <c r="F42" s="51" t="str">
        <f t="shared" si="18"/>
        <v>L</v>
      </c>
      <c r="G42" s="52">
        <f>SUMPRODUCT($H$5:$L$5,H42:L42)</f>
        <v>0</v>
      </c>
      <c r="H42" s="55"/>
      <c r="I42" s="53"/>
      <c r="J42" s="53"/>
      <c r="K42" s="53"/>
      <c r="L42" s="56"/>
      <c r="M42" s="52">
        <f>SUMPRODUCT($N$5:$R$5,N42:R42)</f>
        <v>0</v>
      </c>
      <c r="N42" s="55"/>
      <c r="O42" s="53"/>
      <c r="P42" s="53"/>
      <c r="Q42" s="53"/>
      <c r="R42" s="56"/>
      <c r="S42" s="57">
        <f t="shared" si="5"/>
        <v>0</v>
      </c>
      <c r="T42" s="58" t="str">
        <f>IF(S42&gt;13,Variables!$E$3,IF(S42&gt;7.5,Variables!$E$4,IF(S42&gt;5.4,Variables!$E$5,IF(S42&gt;5.3,Variables!$E$6,IF(S42&gt;3.8,4,Variables!$E$7)))))</f>
        <v>5 Years</v>
      </c>
    </row>
    <row r="43" spans="1:21" s="59" customFormat="1" ht="21.5" customHeight="1" thickBot="1">
      <c r="A43" s="60" t="s">
        <v>114</v>
      </c>
      <c r="B43" s="47" t="s">
        <v>92</v>
      </c>
      <c r="C43" s="48" t="s">
        <v>93</v>
      </c>
      <c r="D43" s="72" t="str">
        <f t="shared" si="16"/>
        <v>L</v>
      </c>
      <c r="E43" s="73" t="str">
        <f t="shared" si="17"/>
        <v>L</v>
      </c>
      <c r="F43" s="74" t="str">
        <f t="shared" si="18"/>
        <v>L</v>
      </c>
      <c r="G43" s="75">
        <f>SUMPRODUCT($H$5:$L$5,H43:L43)</f>
        <v>0</v>
      </c>
      <c r="H43" s="76"/>
      <c r="I43" s="77"/>
      <c r="J43" s="77"/>
      <c r="K43" s="77"/>
      <c r="L43" s="78"/>
      <c r="M43" s="75">
        <f>SUMPRODUCT($N$5:$R$5,N43:R43)</f>
        <v>0</v>
      </c>
      <c r="N43" s="76"/>
      <c r="O43" s="77"/>
      <c r="P43" s="77"/>
      <c r="Q43" s="77"/>
      <c r="R43" s="78"/>
      <c r="S43" s="79">
        <f t="shared" si="5"/>
        <v>0</v>
      </c>
      <c r="T43" s="80" t="str">
        <f>IF(S43&gt;13,Variables!$E$3,IF(S43&gt;7.5,Variables!$E$4,IF(S43&gt;5.4,Variables!$E$5,IF(S43&gt;5.3,Variables!$E$6,IF(S43&gt;3.8,4,Variables!$E$7)))))</f>
        <v>5 Years</v>
      </c>
    </row>
    <row r="44" spans="1:21" ht="34.5" customHeight="1">
      <c r="C44" s="81"/>
    </row>
    <row r="45" spans="1:21">
      <c r="J45" s="82"/>
      <c r="T45" s="83"/>
    </row>
    <row r="46" spans="1:21">
      <c r="N46" s="84"/>
      <c r="O46" s="84"/>
      <c r="P46" s="84"/>
      <c r="Q46" s="84"/>
      <c r="R46" s="84"/>
      <c r="T46" s="85"/>
    </row>
    <row r="47" spans="1:21" ht="15" customHeight="1">
      <c r="N47" s="86"/>
      <c r="O47" s="86"/>
      <c r="P47" s="86"/>
      <c r="Q47" s="86"/>
      <c r="R47" s="86"/>
    </row>
    <row r="48" spans="1:21">
      <c r="A48" s="1" t="s">
        <v>120</v>
      </c>
      <c r="C48" s="92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6"/>
      <c r="O48" s="86"/>
      <c r="P48" s="86"/>
      <c r="Q48" s="86"/>
      <c r="R48" s="86"/>
    </row>
    <row r="49" spans="3:13" ht="17" customHeight="1"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</row>
  </sheetData>
  <sheetProtection formatColumns="0" formatRows="0"/>
  <mergeCells count="12">
    <mergeCell ref="S3:S5"/>
    <mergeCell ref="T3:T5"/>
    <mergeCell ref="B6:C6"/>
    <mergeCell ref="B17:C17"/>
    <mergeCell ref="B25:C25"/>
    <mergeCell ref="B39:C39"/>
    <mergeCell ref="H2:R2"/>
    <mergeCell ref="D3:D4"/>
    <mergeCell ref="E3:E4"/>
    <mergeCell ref="F3:F4"/>
    <mergeCell ref="G3:L3"/>
    <mergeCell ref="M3:R3"/>
  </mergeCells>
  <conditionalFormatting sqref="D7:F43">
    <cfRule type="cellIs" dxfId="2" priority="1" operator="equal">
      <formula>"H"</formula>
    </cfRule>
    <cfRule type="cellIs" dxfId="1" priority="2" operator="equal">
      <formula>"M"</formula>
    </cfRule>
    <cfRule type="cellIs" dxfId="0" priority="3" operator="equal">
      <formula>"L"</formula>
    </cfRule>
  </conditionalFormatting>
  <dataValidations count="1">
    <dataValidation type="list" allowBlank="1" showInputMessage="1" showErrorMessage="1" sqref="H18:L24 H40:L43 H26:L38" xr:uid="{B296B4A7-4C75-4E6C-B21C-EBE5C6C7B62B}">
      <formula1>$C$3:$C$6</formula1>
    </dataValidation>
  </dataValidations>
  <pageMargins left="0.21" right="0.19" top="0.32" bottom="0.21" header="0.17" footer="0.16"/>
  <pageSetup paperSize="9" scale="70" orientation="landscape" r:id="rId1"/>
  <headerFooter alignWithMargins="0">
    <oddHeader xml:space="preserve">&amp;C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CBB05F-3037-48BA-BA12-2C5BA458B11C}">
          <x14:formula1>
            <xm:f>Variables!$C$3:$C$6</xm:f>
          </x14:formula1>
          <xm:sqref>N40:R43 H7:L16 N18:R24 N26:R38 N7:R16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3D30-50BE-4932-9457-430D5C89F94E}">
  <dimension ref="B1:E7"/>
  <sheetViews>
    <sheetView workbookViewId="0">
      <selection activeCell="F8" sqref="F8"/>
    </sheetView>
  </sheetViews>
  <sheetFormatPr baseColWidth="10" defaultColWidth="8.83203125" defaultRowHeight="13"/>
  <cols>
    <col min="1" max="1" width="6.5" customWidth="1"/>
    <col min="2" max="2" width="11.5" bestFit="1" customWidth="1"/>
  </cols>
  <sheetData>
    <row r="1" spans="2:5" ht="14" thickBot="1"/>
    <row r="2" spans="2:5" ht="14" thickBot="1">
      <c r="B2" s="116" t="s">
        <v>94</v>
      </c>
      <c r="C2" s="117"/>
      <c r="E2" t="s">
        <v>95</v>
      </c>
    </row>
    <row r="3" spans="2:5" ht="14" thickTop="1">
      <c r="B3" s="88" t="s">
        <v>96</v>
      </c>
      <c r="C3" s="89">
        <v>1</v>
      </c>
      <c r="E3" t="s">
        <v>97</v>
      </c>
    </row>
    <row r="4" spans="2:5">
      <c r="B4" s="88" t="s">
        <v>98</v>
      </c>
      <c r="C4" s="89">
        <v>2</v>
      </c>
      <c r="E4" t="s">
        <v>99</v>
      </c>
    </row>
    <row r="5" spans="2:5">
      <c r="B5" s="88" t="s">
        <v>100</v>
      </c>
      <c r="C5" s="89">
        <v>3</v>
      </c>
      <c r="E5" t="s">
        <v>101</v>
      </c>
    </row>
    <row r="6" spans="2:5" ht="14" thickBot="1">
      <c r="B6" s="90" t="s">
        <v>102</v>
      </c>
      <c r="C6" s="91">
        <v>4</v>
      </c>
      <c r="E6" t="s">
        <v>103</v>
      </c>
    </row>
    <row r="7" spans="2:5">
      <c r="E7" t="s">
        <v>104</v>
      </c>
    </row>
  </sheetData>
  <mergeCells count="1">
    <mergeCell ref="B2:C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Risk Assesement</vt:lpstr>
      <vt:lpstr>Variables</vt:lpstr>
      <vt:lpstr>ChYear</vt:lpstr>
      <vt:lpstr>'Risk Assesement'!Print_Area</vt:lpstr>
      <vt:lpstr>'Risk Assesement'!Print_Titles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Komitas Stepanyan</dc:creator>
  <cp:lastModifiedBy>Microsoft Office User</cp:lastModifiedBy>
  <dcterms:created xsi:type="dcterms:W3CDTF">2021-04-13T19:54:31Z</dcterms:created>
  <dcterms:modified xsi:type="dcterms:W3CDTF">2021-04-15T10:16:43Z</dcterms:modified>
</cp:coreProperties>
</file>